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3342" documentId="8_{989AFD0C-FA63-42EF-82BD-CD9A2BEB4896}" xr6:coauthVersionLast="45" xr6:coauthVersionMax="45" xr10:uidLastSave="{70CC9BB6-339C-4DA7-88BF-65AB0DA6E280}"/>
  <bookViews>
    <workbookView xWindow="-108" yWindow="-108" windowWidth="23256" windowHeight="12576" activeTab="4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9" l="1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6" i="9"/>
  <c r="E92" i="9"/>
  <c r="E42" i="9"/>
  <c r="E140" i="9"/>
  <c r="E24" i="9"/>
  <c r="E141" i="9"/>
  <c r="E273" i="9"/>
  <c r="E76" i="9"/>
  <c r="E274" i="9"/>
  <c r="E275" i="9"/>
  <c r="E276" i="9"/>
  <c r="E157" i="9"/>
  <c r="E28" i="9"/>
  <c r="E15" i="9"/>
  <c r="E87" i="9"/>
  <c r="E277" i="9"/>
  <c r="E29" i="9"/>
  <c r="E158" i="9"/>
  <c r="E5" i="9"/>
  <c r="E97" i="9"/>
  <c r="E68" i="9"/>
  <c r="E207" i="9"/>
  <c r="E159" i="9"/>
  <c r="E278" i="9"/>
  <c r="E279" i="9"/>
  <c r="E208" i="9"/>
  <c r="E209" i="9"/>
  <c r="E280" i="9"/>
  <c r="E281" i="9"/>
  <c r="E210" i="9"/>
  <c r="E282" i="9"/>
  <c r="E211" i="9"/>
  <c r="E212" i="9"/>
  <c r="E55" i="9"/>
  <c r="E43" i="9"/>
  <c r="E123" i="9"/>
  <c r="E98" i="9"/>
  <c r="E124" i="9"/>
  <c r="E109" i="9"/>
  <c r="E283" i="9"/>
  <c r="E284" i="9"/>
  <c r="E160" i="9"/>
  <c r="E20" i="9"/>
  <c r="E12" i="9"/>
  <c r="E285" i="9"/>
  <c r="E34" i="9"/>
  <c r="E27" i="9"/>
  <c r="E286" i="9"/>
  <c r="E287" i="9"/>
  <c r="E288" i="9"/>
  <c r="E289" i="9"/>
  <c r="E290" i="9"/>
  <c r="E213" i="9"/>
  <c r="E291" i="9"/>
  <c r="E214" i="9"/>
  <c r="E110" i="9"/>
  <c r="E125" i="9"/>
  <c r="E292" i="9"/>
  <c r="E293" i="9"/>
  <c r="E294" i="9"/>
  <c r="E111" i="9"/>
  <c r="E295" i="9"/>
  <c r="E296" i="9"/>
  <c r="E93" i="9"/>
  <c r="E84" i="9"/>
  <c r="E19" i="9"/>
  <c r="E161" i="9"/>
  <c r="E215" i="9"/>
  <c r="E297" i="9"/>
  <c r="E298" i="9"/>
  <c r="E299" i="9"/>
  <c r="E60" i="9"/>
  <c r="E162" i="9"/>
  <c r="E300" i="9"/>
  <c r="E301" i="9"/>
  <c r="E21" i="9"/>
  <c r="E302" i="9"/>
  <c r="E303" i="9"/>
  <c r="E304" i="9"/>
  <c r="E305" i="9"/>
  <c r="E306" i="9"/>
  <c r="E163" i="9"/>
  <c r="E307" i="9"/>
  <c r="E65" i="9"/>
  <c r="E308" i="9"/>
  <c r="E164" i="9"/>
  <c r="E126" i="9"/>
  <c r="E216" i="9"/>
  <c r="E112" i="9"/>
  <c r="E127" i="9"/>
  <c r="E309" i="9"/>
  <c r="E88" i="9"/>
  <c r="E217" i="9"/>
  <c r="E310" i="9"/>
  <c r="E62" i="9"/>
  <c r="E311" i="9"/>
  <c r="E312" i="9"/>
  <c r="E313" i="9"/>
  <c r="E314" i="9"/>
  <c r="E165" i="9"/>
  <c r="E218" i="9"/>
  <c r="E166" i="9"/>
  <c r="E315" i="9"/>
  <c r="E316" i="9"/>
  <c r="E317" i="9"/>
  <c r="E318" i="9"/>
  <c r="E319" i="9"/>
  <c r="E320" i="9"/>
  <c r="E321" i="9"/>
  <c r="E322" i="9"/>
  <c r="E47" i="9"/>
  <c r="E323" i="9"/>
  <c r="E128" i="9"/>
  <c r="E70" i="9"/>
  <c r="E324" i="9"/>
  <c r="E325" i="9"/>
  <c r="E40" i="9"/>
  <c r="E326" i="9"/>
  <c r="E219" i="9"/>
  <c r="E220" i="9"/>
  <c r="E327" i="9"/>
  <c r="E328" i="9"/>
  <c r="E59" i="9"/>
  <c r="E329" i="9"/>
  <c r="E142" i="9"/>
  <c r="E330" i="9"/>
  <c r="E331" i="9"/>
  <c r="E332" i="9"/>
  <c r="E333" i="9"/>
  <c r="E334" i="9"/>
  <c r="E335" i="9"/>
  <c r="E221" i="9"/>
  <c r="E222" i="9"/>
  <c r="E336" i="9"/>
  <c r="E337" i="9"/>
  <c r="E338" i="9"/>
  <c r="E223" i="9"/>
  <c r="E99" i="9"/>
  <c r="E339" i="9"/>
  <c r="E340" i="9"/>
  <c r="E341" i="9"/>
  <c r="E342" i="9"/>
  <c r="E129" i="9"/>
  <c r="E48" i="9"/>
  <c r="E343" i="9"/>
  <c r="E344" i="9"/>
  <c r="E345" i="9"/>
  <c r="E346" i="9"/>
  <c r="E11" i="9"/>
  <c r="E66" i="9"/>
  <c r="E347" i="9"/>
  <c r="E348" i="9"/>
  <c r="E349" i="9"/>
  <c r="E350" i="9"/>
  <c r="E46" i="9"/>
  <c r="E224" i="9"/>
  <c r="E351" i="9"/>
  <c r="E32" i="9"/>
  <c r="E352" i="9"/>
  <c r="E113" i="9"/>
  <c r="E353" i="9"/>
  <c r="E73" i="9"/>
  <c r="E354" i="9"/>
  <c r="E355" i="9"/>
  <c r="E22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6" i="9"/>
  <c r="E17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7" i="9"/>
  <c r="E381" i="9"/>
  <c r="E382" i="9"/>
  <c r="E383" i="9"/>
  <c r="E143" i="9"/>
  <c r="E384" i="9"/>
  <c r="E385" i="9"/>
  <c r="E169" i="9"/>
  <c r="E386" i="9"/>
  <c r="E387" i="9"/>
  <c r="E228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9" i="9"/>
  <c r="E411" i="9"/>
  <c r="E86" i="9"/>
  <c r="E412" i="9"/>
  <c r="E413" i="9"/>
  <c r="E414" i="9"/>
  <c r="E170" i="9"/>
  <c r="E415" i="9"/>
  <c r="E416" i="9"/>
  <c r="E30" i="9"/>
  <c r="E417" i="9"/>
  <c r="E114" i="9"/>
  <c r="E230" i="9"/>
  <c r="E231" i="9"/>
  <c r="E232" i="9"/>
  <c r="E418" i="9"/>
  <c r="E419" i="9"/>
  <c r="E420" i="9"/>
  <c r="E421" i="9"/>
  <c r="E422" i="9"/>
  <c r="E423" i="9"/>
  <c r="E424" i="9"/>
  <c r="E425" i="9"/>
  <c r="E130" i="9"/>
  <c r="E426" i="9"/>
  <c r="E33" i="9"/>
  <c r="E144" i="9"/>
  <c r="E427" i="9"/>
  <c r="E428" i="9"/>
  <c r="E429" i="9"/>
  <c r="E430" i="9"/>
  <c r="E233" i="9"/>
  <c r="E431" i="9"/>
  <c r="E432" i="9"/>
  <c r="E433" i="9"/>
  <c r="E434" i="9"/>
  <c r="E435" i="9"/>
  <c r="E436" i="9"/>
  <c r="E437" i="9"/>
  <c r="E438" i="9"/>
  <c r="E234" i="9"/>
  <c r="E235" i="9"/>
  <c r="E236" i="9"/>
  <c r="E115" i="9"/>
  <c r="E439" i="9"/>
  <c r="E45" i="9"/>
  <c r="E237" i="9"/>
  <c r="E440" i="9"/>
  <c r="E441" i="9"/>
  <c r="E442" i="9"/>
  <c r="E443" i="9"/>
  <c r="E444" i="9"/>
  <c r="E445" i="9"/>
  <c r="E446" i="9"/>
  <c r="E447" i="9"/>
  <c r="E448" i="9"/>
  <c r="E449" i="9"/>
  <c r="E36" i="9"/>
  <c r="E16" i="9"/>
  <c r="E450" i="9"/>
  <c r="E8" i="9"/>
  <c r="E451" i="9"/>
  <c r="E452" i="9"/>
  <c r="E453" i="9"/>
  <c r="E454" i="9"/>
  <c r="E238" i="9"/>
  <c r="E171" i="9"/>
  <c r="E455" i="9"/>
  <c r="E456" i="9"/>
  <c r="E104" i="9"/>
  <c r="E101" i="9"/>
  <c r="E239" i="9"/>
  <c r="E457" i="9"/>
  <c r="E458" i="9"/>
  <c r="E459" i="9"/>
  <c r="E460" i="9"/>
  <c r="E461" i="9"/>
  <c r="E462" i="9"/>
  <c r="E172" i="9"/>
  <c r="E463" i="9"/>
  <c r="E464" i="9"/>
  <c r="E240" i="9"/>
  <c r="E465" i="9"/>
  <c r="E466" i="9"/>
  <c r="E173" i="9"/>
  <c r="E467" i="9"/>
  <c r="E468" i="9"/>
  <c r="E89" i="9"/>
  <c r="E469" i="9"/>
  <c r="E470" i="9"/>
  <c r="E471" i="9"/>
  <c r="E102" i="9"/>
  <c r="E241" i="9"/>
  <c r="E242" i="9"/>
  <c r="E95" i="9"/>
  <c r="E107" i="9"/>
  <c r="E472" i="9"/>
  <c r="E473" i="9"/>
  <c r="E474" i="9"/>
  <c r="E243" i="9"/>
  <c r="E174" i="9"/>
  <c r="E475" i="9"/>
  <c r="E476" i="9"/>
  <c r="E131" i="9"/>
  <c r="E477" i="9"/>
  <c r="E478" i="9"/>
  <c r="E145" i="9"/>
  <c r="E479" i="9"/>
  <c r="E480" i="9"/>
  <c r="E481" i="9"/>
  <c r="E132" i="9"/>
  <c r="E482" i="9"/>
  <c r="E483" i="9"/>
  <c r="E484" i="9"/>
  <c r="E485" i="9"/>
  <c r="E486" i="9"/>
  <c r="E25" i="9"/>
  <c r="E487" i="9"/>
  <c r="E488" i="9"/>
  <c r="E489" i="9"/>
  <c r="E490" i="9"/>
  <c r="E491" i="9"/>
  <c r="E492" i="9"/>
  <c r="E244" i="9"/>
  <c r="E493" i="9"/>
  <c r="E494" i="9"/>
  <c r="E103" i="9"/>
  <c r="E18" i="9"/>
  <c r="E77" i="9"/>
  <c r="E495" i="9"/>
  <c r="E116" i="9"/>
  <c r="E496" i="9"/>
  <c r="E146" i="9"/>
  <c r="E497" i="9"/>
  <c r="E245" i="9"/>
  <c r="E246" i="9"/>
  <c r="E498" i="9"/>
  <c r="E499" i="9"/>
  <c r="E500" i="9"/>
  <c r="E147" i="9"/>
  <c r="E501" i="9"/>
  <c r="E79" i="9"/>
  <c r="E175" i="9"/>
  <c r="E502" i="9"/>
  <c r="E503" i="9"/>
  <c r="E176" i="9"/>
  <c r="E247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8" i="9"/>
  <c r="E522" i="9"/>
  <c r="E249" i="9"/>
  <c r="E523" i="9"/>
  <c r="E178" i="9"/>
  <c r="E179" i="9"/>
  <c r="E524" i="9"/>
  <c r="E133" i="9"/>
  <c r="E525" i="9"/>
  <c r="E526" i="9"/>
  <c r="E250" i="9"/>
  <c r="E527" i="9"/>
  <c r="E180" i="9"/>
  <c r="E528" i="9"/>
  <c r="E57" i="9"/>
  <c r="E529" i="9"/>
  <c r="E117" i="9"/>
  <c r="E44" i="9"/>
  <c r="E530" i="9"/>
  <c r="E85" i="9"/>
  <c r="E531" i="9"/>
  <c r="E532" i="9"/>
  <c r="E181" i="9"/>
  <c r="E533" i="9"/>
  <c r="E534" i="9"/>
  <c r="E182" i="9"/>
  <c r="E535" i="9"/>
  <c r="E536" i="9"/>
  <c r="E251" i="9"/>
  <c r="E537" i="9"/>
  <c r="E37" i="9"/>
  <c r="E134" i="9"/>
  <c r="E252" i="9"/>
  <c r="E538" i="9"/>
  <c r="E539" i="9"/>
  <c r="E540" i="9"/>
  <c r="E183" i="9"/>
  <c r="E23" i="9"/>
  <c r="E150" i="9"/>
  <c r="E118" i="9"/>
  <c r="E541" i="9"/>
  <c r="E63" i="9"/>
  <c r="E52" i="9"/>
  <c r="E96" i="9"/>
  <c r="E119" i="9"/>
  <c r="E184" i="9"/>
  <c r="E151" i="9"/>
  <c r="E39" i="9"/>
  <c r="E542" i="9"/>
  <c r="E543" i="9"/>
  <c r="E544" i="9"/>
  <c r="E9" i="9"/>
  <c r="E545" i="9"/>
  <c r="E152" i="9"/>
  <c r="E253" i="9"/>
  <c r="E185" i="9"/>
  <c r="E546" i="9"/>
  <c r="E547" i="9"/>
  <c r="E548" i="9"/>
  <c r="E549" i="9"/>
  <c r="E550" i="9"/>
  <c r="E551" i="9"/>
  <c r="E186" i="9"/>
  <c r="E254" i="9"/>
  <c r="E552" i="9"/>
  <c r="E31" i="9"/>
  <c r="E553" i="9"/>
  <c r="E554" i="9"/>
  <c r="E555" i="9"/>
  <c r="E556" i="9"/>
  <c r="E557" i="9"/>
  <c r="E120" i="9"/>
  <c r="E7" i="9"/>
  <c r="E558" i="9"/>
  <c r="E74" i="9"/>
  <c r="E559" i="9"/>
  <c r="E560" i="9"/>
  <c r="E561" i="9"/>
  <c r="E562" i="9"/>
  <c r="E153" i="9"/>
  <c r="E563" i="9"/>
  <c r="E564" i="9"/>
  <c r="E255" i="9"/>
  <c r="E256" i="9"/>
  <c r="E565" i="9"/>
  <c r="E566" i="9"/>
  <c r="E567" i="9"/>
  <c r="E51" i="9"/>
  <c r="E187" i="9"/>
  <c r="E105" i="9"/>
  <c r="E568" i="9"/>
  <c r="E108" i="9"/>
  <c r="E569" i="9"/>
  <c r="E188" i="9"/>
  <c r="E570" i="9"/>
  <c r="E571" i="9"/>
  <c r="E572" i="9"/>
  <c r="E257" i="9"/>
  <c r="E189" i="9"/>
  <c r="E573" i="9"/>
  <c r="E50" i="9"/>
  <c r="E574" i="9"/>
  <c r="E135" i="9"/>
  <c r="E35" i="9"/>
  <c r="E575" i="9"/>
  <c r="E258" i="9"/>
  <c r="E82" i="9"/>
  <c r="E576" i="9"/>
  <c r="E577" i="9"/>
  <c r="E190" i="9"/>
  <c r="E578" i="9"/>
  <c r="E259" i="9"/>
  <c r="E579" i="9"/>
  <c r="E580" i="9"/>
  <c r="E581" i="9"/>
  <c r="E582" i="9"/>
  <c r="E583" i="9"/>
  <c r="E584" i="9"/>
  <c r="E585" i="9"/>
  <c r="E586" i="9"/>
  <c r="E587" i="9"/>
  <c r="E191" i="9"/>
  <c r="E588" i="9"/>
  <c r="E154" i="9"/>
  <c r="E589" i="9"/>
  <c r="E590" i="9"/>
  <c r="E26" i="9"/>
  <c r="E591" i="9"/>
  <c r="E592" i="9"/>
  <c r="E593" i="9"/>
  <c r="E192" i="9"/>
  <c r="E594" i="9"/>
  <c r="E260" i="9"/>
  <c r="E75" i="9"/>
  <c r="E595" i="9"/>
  <c r="E596" i="9"/>
  <c r="E597" i="9"/>
  <c r="E261" i="9"/>
  <c r="E598" i="9"/>
  <c r="E262" i="9"/>
  <c r="E263" i="9"/>
  <c r="E264" i="9"/>
  <c r="E193" i="9"/>
  <c r="E54" i="9"/>
  <c r="E599" i="9"/>
  <c r="E600" i="9"/>
  <c r="E601" i="9"/>
  <c r="E41" i="9"/>
  <c r="E602" i="9"/>
  <c r="E155" i="9"/>
  <c r="E80" i="9"/>
  <c r="E603" i="9"/>
  <c r="E265" i="9"/>
  <c r="E136" i="9"/>
  <c r="E604" i="9"/>
  <c r="E605" i="9"/>
  <c r="E606" i="9"/>
  <c r="E607" i="9"/>
  <c r="E608" i="9"/>
  <c r="E71" i="9"/>
  <c r="E609" i="9"/>
  <c r="E194" i="9"/>
  <c r="E610" i="9"/>
  <c r="E83" i="9"/>
  <c r="E156" i="9"/>
  <c r="E13" i="9"/>
  <c r="E121" i="9"/>
  <c r="E195" i="9"/>
  <c r="E611" i="9"/>
  <c r="E612" i="9"/>
  <c r="E613" i="9"/>
  <c r="E614" i="9"/>
  <c r="E615" i="9"/>
  <c r="E137" i="9"/>
  <c r="E64" i="9"/>
  <c r="E266" i="9"/>
  <c r="E616" i="9"/>
  <c r="E196" i="9"/>
  <c r="E617" i="9"/>
  <c r="E618" i="9"/>
  <c r="E619" i="9"/>
  <c r="E620" i="9"/>
  <c r="E49" i="9"/>
  <c r="E621" i="9"/>
  <c r="E58" i="9"/>
  <c r="E622" i="9"/>
  <c r="E623" i="9"/>
  <c r="E624" i="9"/>
  <c r="E90" i="9"/>
  <c r="E625" i="9"/>
  <c r="E138" i="9"/>
  <c r="E626" i="9"/>
  <c r="E22" i="9"/>
  <c r="E627" i="9"/>
  <c r="E628" i="9"/>
  <c r="E106" i="9"/>
  <c r="E629" i="9"/>
  <c r="E630" i="9"/>
  <c r="E631" i="9"/>
  <c r="E78" i="9"/>
  <c r="E197" i="9"/>
  <c r="E632" i="9"/>
  <c r="E633" i="9"/>
  <c r="E198" i="9"/>
  <c r="E267" i="9"/>
  <c r="E634" i="9"/>
  <c r="E122" i="9"/>
  <c r="E635" i="9"/>
  <c r="E636" i="9"/>
  <c r="E637" i="9"/>
  <c r="E38" i="9"/>
  <c r="E638" i="9"/>
  <c r="E639" i="9"/>
  <c r="E199" i="9"/>
  <c r="E640" i="9"/>
  <c r="E200" i="9"/>
  <c r="E641" i="9"/>
  <c r="E642" i="9"/>
  <c r="E643" i="9"/>
  <c r="E644" i="9"/>
  <c r="E201" i="9"/>
  <c r="E67" i="9"/>
  <c r="E645" i="9"/>
  <c r="E646" i="9"/>
  <c r="E647" i="9"/>
  <c r="E648" i="9"/>
  <c r="E649" i="9"/>
  <c r="E202" i="9"/>
  <c r="E650" i="9"/>
  <c r="E203" i="9"/>
  <c r="E651" i="9"/>
  <c r="E268" i="9"/>
  <c r="E652" i="9"/>
  <c r="E4" i="9"/>
  <c r="E653" i="9"/>
  <c r="E654" i="9"/>
  <c r="E655" i="9"/>
  <c r="E72" i="9"/>
  <c r="E269" i="9"/>
  <c r="E656" i="9"/>
  <c r="E81" i="9"/>
  <c r="E204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4" i="9"/>
  <c r="E53" i="9"/>
  <c r="E670" i="9"/>
  <c r="E671" i="9"/>
  <c r="E672" i="9"/>
  <c r="E673" i="9"/>
  <c r="E91" i="9"/>
  <c r="E139" i="9"/>
  <c r="E674" i="9"/>
  <c r="E10" i="9"/>
  <c r="E205" i="9"/>
  <c r="E675" i="9"/>
  <c r="E56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6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C16" i="10" l="1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3" i="2"/>
  <c r="E163" i="2"/>
  <c r="E89" i="2"/>
  <c r="E375" i="2"/>
  <c r="E119" i="2"/>
  <c r="E111" i="2"/>
  <c r="E133" i="2"/>
  <c r="E107" i="2"/>
  <c r="E147" i="2"/>
  <c r="E225" i="2"/>
  <c r="E410" i="2"/>
  <c r="E229" i="2"/>
  <c r="E452" i="2"/>
  <c r="E86" i="2"/>
  <c r="E617" i="2"/>
  <c r="E634" i="2"/>
  <c r="E218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0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2" i="2"/>
  <c r="E98" i="2"/>
  <c r="E92" i="2"/>
  <c r="E127" i="2"/>
  <c r="E213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234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4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4" i="2"/>
  <c r="E545" i="2"/>
  <c r="E589" i="2"/>
  <c r="E204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7" i="2"/>
  <c r="E555" i="2"/>
  <c r="E179" i="2"/>
  <c r="E573" i="2"/>
  <c r="E675" i="2"/>
  <c r="E61" i="2"/>
  <c r="E46" i="2"/>
  <c r="E82" i="2"/>
  <c r="E166" i="2"/>
  <c r="E172" i="2"/>
  <c r="E178" i="2"/>
  <c r="E241" i="2"/>
  <c r="E207" i="2"/>
  <c r="E496" i="2"/>
  <c r="E327" i="2"/>
  <c r="E332" i="2"/>
  <c r="E416" i="2"/>
  <c r="E193" i="2"/>
  <c r="E584" i="2"/>
  <c r="E585" i="2"/>
  <c r="E244" i="2"/>
  <c r="E367" i="2"/>
  <c r="E364" i="2"/>
  <c r="E369" i="2"/>
  <c r="E457" i="2"/>
  <c r="E473" i="2"/>
  <c r="E519" i="2"/>
  <c r="E520" i="2"/>
  <c r="E494" i="2"/>
  <c r="E199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201" i="2"/>
  <c r="E485" i="2"/>
  <c r="E393" i="2"/>
  <c r="E188" i="2"/>
  <c r="E397" i="2"/>
  <c r="E226" i="2"/>
  <c r="E602" i="2"/>
  <c r="E590" i="2"/>
  <c r="E208" i="2"/>
  <c r="E334" i="2"/>
  <c r="E411" i="2"/>
  <c r="E387" i="2"/>
  <c r="E195" i="2"/>
  <c r="E430" i="2"/>
  <c r="E378" i="2"/>
  <c r="E388" i="2"/>
  <c r="E431" i="2"/>
  <c r="E460" i="2"/>
  <c r="E237" i="2"/>
  <c r="E500" i="2"/>
  <c r="E504" i="2"/>
  <c r="E383" i="2"/>
  <c r="E562" i="2"/>
  <c r="E192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6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8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7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8" i="2"/>
  <c r="E424" i="2"/>
  <c r="E465" i="2"/>
  <c r="E502" i="2"/>
  <c r="E252" i="2"/>
  <c r="E316" i="2"/>
  <c r="E149" i="2"/>
  <c r="E660" i="2"/>
  <c r="E205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0" i="2"/>
  <c r="E118" i="2"/>
  <c r="E63" i="2"/>
  <c r="E662" i="2"/>
  <c r="E69" i="2"/>
  <c r="E214" i="2"/>
  <c r="E303" i="2"/>
  <c r="E313" i="2"/>
  <c r="E169" i="2"/>
  <c r="E230" i="2"/>
  <c r="E153" i="2"/>
  <c r="E582" i="2"/>
  <c r="E255" i="2"/>
  <c r="E259" i="2"/>
  <c r="E175" i="2"/>
  <c r="E278" i="2"/>
  <c r="E362" i="2"/>
  <c r="E586" i="2"/>
  <c r="E209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1" i="2"/>
  <c r="E120" i="2"/>
  <c r="E581" i="2"/>
  <c r="E604" i="2"/>
  <c r="E223" i="2"/>
  <c r="E275" i="2"/>
  <c r="H16" i="14" s="1"/>
  <c r="E215" i="2"/>
  <c r="E222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E276" i="2"/>
  <c r="E321" i="2"/>
  <c r="E357" i="2"/>
  <c r="E396" i="2"/>
  <c r="E402" i="2"/>
  <c r="E434" i="2"/>
  <c r="E436" i="2"/>
  <c r="E288" i="2"/>
  <c r="E439" i="2"/>
  <c r="E455" i="2"/>
  <c r="E536" i="2"/>
  <c r="E563" i="2"/>
  <c r="E233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6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0" i="2"/>
  <c r="E324" i="2"/>
  <c r="E348" i="2"/>
  <c r="E247" i="2"/>
  <c r="E554" i="2"/>
  <c r="E592" i="2"/>
  <c r="E211" i="2"/>
  <c r="H8" i="14" s="1"/>
  <c r="E347" i="2"/>
  <c r="E593" i="2"/>
  <c r="E88" i="2"/>
  <c r="E676" i="2"/>
  <c r="E596" i="2"/>
  <c r="E418" i="2"/>
  <c r="E227" i="2"/>
  <c r="E33" i="2"/>
  <c r="E385" i="2"/>
  <c r="E526" i="2"/>
  <c r="E56" i="2"/>
  <c r="E74" i="2"/>
  <c r="E638" i="2"/>
  <c r="E639" i="2"/>
  <c r="E232" i="2"/>
  <c r="E173" i="2"/>
  <c r="E351" i="2"/>
  <c r="E352" i="2"/>
  <c r="E535" i="2"/>
  <c r="E399" i="2"/>
  <c r="E403" i="2"/>
  <c r="E301" i="2"/>
  <c r="E654" i="2"/>
  <c r="E219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1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2" i="2"/>
  <c r="H27" i="14"/>
  <c r="E78" i="2"/>
  <c r="E60" i="2"/>
  <c r="E128" i="2"/>
  <c r="E35" i="2"/>
  <c r="E47" i="2"/>
  <c r="E444" i="2"/>
  <c r="E447" i="2"/>
  <c r="E191" i="2"/>
  <c r="E196" i="2"/>
  <c r="E110" i="2"/>
  <c r="E158" i="2"/>
  <c r="E49" i="2"/>
  <c r="E38" i="2"/>
  <c r="E143" i="2"/>
  <c r="E610" i="2"/>
  <c r="E379" i="2"/>
  <c r="E168" i="2"/>
  <c r="E435" i="2"/>
  <c r="E462" i="2"/>
  <c r="E190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7" i="14" l="1"/>
  <c r="H10" i="14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<sst xmlns="http://schemas.openxmlformats.org/spreadsheetml/2006/main" count="19563" uniqueCount="825">
  <si>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</si>
  <si>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</si>
  <si>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</si>
  <si>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</si>
  <si>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</si>
  <si>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</si>
  <si>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</si>
  <si>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</si>
  <si>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</si>
  <si>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</si>
  <si>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</si>
  <si>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</si>
  <si>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</si>
  <si>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</si>
  <si>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</si>
  <si>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</si>
  <si>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</si>
  <si>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</si>
  <si>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</si>
  <si>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</si>
  <si>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</si>
  <si>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</si>
  <si>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</si>
  <si>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</si>
  <si>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</si>
  <si>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</si>
  <si>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</si>
  <si>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</si>
  <si>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</si>
  <si>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</si>
  <si>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</si>
  <si>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</si>
  <si>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</si>
  <si>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</si>
  <si>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</si>
  <si>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</si>
  <si>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</si>
  <si>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</si>
  <si>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</si>
  <si>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</si>
  <si>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</si>
  <si>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</si>
  <si>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</si>
  <si>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</si>
  <si>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</si>
  <si>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</si>
  <si>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</si>
  <si>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</si>
  <si>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</si>
  <si>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</si>
  <si>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</si>
  <si>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</si>
  <si>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</si>
  <si>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</si>
  <si>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</si>
  <si>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</si>
  <si>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</si>
  <si>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</si>
  <si>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</si>
  <si>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</si>
  <si>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</si>
  <si>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</si>
  <si>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</si>
  <si>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</si>
  <si>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</si>
  <si>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</si>
  <si>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</si>
  <si>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</si>
  <si>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</si>
  <si>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</si>
  <si>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</si>
  <si>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</si>
  <si>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</si>
  <si>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</si>
  <si>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</si>
  <si>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</si>
  <si>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</si>
  <si>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</si>
  <si>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</si>
  <si>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</si>
  <si>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</si>
  <si>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</si>
  <si>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</si>
  <si>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</si>
  <si>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</si>
  <si>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</si>
  <si>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</si>
  <si>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</si>
  <si>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</si>
  <si>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</si>
  <si>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</si>
  <si>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</si>
  <si>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</si>
  <si>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</si>
  <si>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</si>
  <si>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08-jun</t>
  </si>
  <si>
    <t>Panamá</t>
  </si>
  <si>
    <t>Tocumen</t>
  </si>
  <si>
    <t>Pacora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</si>
  <si>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</si>
  <si>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</si>
  <si>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</si>
  <si>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</si>
  <si>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</si>
  <si>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</si>
  <si>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</si>
  <si>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</si>
  <si>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Pedregal</t>
  </si>
  <si>
    <t>Juan Díaz</t>
  </si>
  <si>
    <t>Veraguas</t>
  </si>
  <si>
    <t>Santiago</t>
  </si>
  <si>
    <t>Santiago (Cabecera)</t>
  </si>
  <si>
    <t>El Chorrillo</t>
  </si>
  <si>
    <t>Caimitillo</t>
  </si>
  <si>
    <t>San Francisco</t>
  </si>
  <si>
    <t>Veracruz</t>
  </si>
  <si>
    <t>Burunga</t>
  </si>
  <si>
    <t>Las Mañanitas</t>
  </si>
  <si>
    <t>Juan Demóstenes Arosemena</t>
  </si>
  <si>
    <t>Belisario Frías</t>
  </si>
  <si>
    <t>Ancón</t>
  </si>
  <si>
    <t>La Exposición o Calidonia</t>
  </si>
  <si>
    <t>Amelia Denis de Icaza</t>
  </si>
  <si>
    <t>Alcalde Díaz</t>
  </si>
  <si>
    <t>Ernesto Córdoba Campos</t>
  </si>
  <si>
    <t>Arnulfo Arias</t>
  </si>
  <si>
    <t>Las Cumbres</t>
  </si>
  <si>
    <t>Santa Ana</t>
  </si>
  <si>
    <t>Betania</t>
  </si>
  <si>
    <t>Río Abajo</t>
  </si>
  <si>
    <t>Parque Lefevre</t>
  </si>
  <si>
    <t>Don Bosco</t>
  </si>
  <si>
    <t>Omar Torrijos</t>
  </si>
  <si>
    <t>La Chorrera</t>
  </si>
  <si>
    <t>Guadalupe</t>
  </si>
  <si>
    <t>José Domingo Espinar</t>
  </si>
  <si>
    <t>Colón</t>
  </si>
  <si>
    <t>Omar Torrijos Herrera</t>
  </si>
  <si>
    <t>Nueva Esperanza</t>
  </si>
  <si>
    <t>Puerto Caimito</t>
  </si>
  <si>
    <t>Bella Vista</t>
  </si>
  <si>
    <t>Chepo</t>
  </si>
  <si>
    <t>Chepo (Cabecera</t>
  </si>
  <si>
    <t>Rufina Alfaro</t>
  </si>
  <si>
    <t>Comarca Kuna Yala</t>
  </si>
  <si>
    <t>Narganá (Cabecera)</t>
  </si>
  <si>
    <t>Barrio Colón</t>
  </si>
  <si>
    <t>Chiriquí</t>
  </si>
  <si>
    <t>Alanje</t>
  </si>
  <si>
    <t>Divalá</t>
  </si>
  <si>
    <t>Cristóbal</t>
  </si>
  <si>
    <t>Darién</t>
  </si>
  <si>
    <t>Pinogana</t>
  </si>
  <si>
    <t>Metetí</t>
  </si>
  <si>
    <t>Herrera</t>
  </si>
  <si>
    <t>Cerro Silvestre</t>
  </si>
  <si>
    <t>Playa Leona</t>
  </si>
  <si>
    <t>Ailigandí</t>
  </si>
  <si>
    <t>Pueblo Nuevo</t>
  </si>
  <si>
    <t>Victoriano Lorenzo</t>
  </si>
  <si>
    <t>San Martín</t>
  </si>
  <si>
    <t>Bocas del Toro</t>
  </si>
  <si>
    <t>Chiriquí Grande</t>
  </si>
  <si>
    <t>Chiriquí Grande (Cabecera)</t>
  </si>
  <si>
    <t>Barrio Balboa</t>
  </si>
  <si>
    <t>Rodrigo Luque</t>
  </si>
  <si>
    <t>Nuevo México</t>
  </si>
  <si>
    <t>Changuinola</t>
  </si>
  <si>
    <t>Changuinola (Cabecera)</t>
  </si>
  <si>
    <t>Mateo Iturralde</t>
  </si>
  <si>
    <t>El Coco</t>
  </si>
  <si>
    <t>Yaviza</t>
  </si>
  <si>
    <t>San Juan</t>
  </si>
  <si>
    <t>San Martín de Porres</t>
  </si>
  <si>
    <t>Cativá</t>
  </si>
  <si>
    <t>El Empalme</t>
  </si>
  <si>
    <t>David</t>
  </si>
  <si>
    <t>David (Cabecera)</t>
  </si>
  <si>
    <t>Nuevo Emperador</t>
  </si>
  <si>
    <t>Canto del Llano</t>
  </si>
  <si>
    <t>Soná</t>
  </si>
  <si>
    <t>Soná (Cabecera)</t>
  </si>
  <si>
    <t>Comarca Ngäbe Buglé</t>
  </si>
  <si>
    <t>Jirondai</t>
  </si>
  <si>
    <t>Tu Gwai (Tuwai)</t>
  </si>
  <si>
    <t>Sabanitas</t>
  </si>
  <si>
    <t>Büri</t>
  </si>
  <si>
    <t>Comarca Kuna de Madugandi</t>
  </si>
  <si>
    <t>Nuevo Santiago</t>
  </si>
  <si>
    <t>Puerto Obaldía</t>
  </si>
  <si>
    <t>San Felipe</t>
  </si>
  <si>
    <t>Atalaya</t>
  </si>
  <si>
    <t>Atalaya (Cabecera)</t>
  </si>
  <si>
    <t>El Arado</t>
  </si>
  <si>
    <t>Los Algarrobos</t>
  </si>
  <si>
    <t>Tortí</t>
  </si>
  <si>
    <t>Miramar</t>
  </si>
  <si>
    <t>Comarca Kuna de Wargandí</t>
  </si>
  <si>
    <t>Coclé</t>
  </si>
  <si>
    <t>Penonomé</t>
  </si>
  <si>
    <t>Penonomé (Cabecera)</t>
  </si>
  <si>
    <t>Buena Vista</t>
  </si>
  <si>
    <t>Antón</t>
  </si>
  <si>
    <t>Río Hato</t>
  </si>
  <si>
    <t>San Antonio</t>
  </si>
  <si>
    <t>Santa Fe</t>
  </si>
  <si>
    <t>Santa Fe (Cabecera)</t>
  </si>
  <si>
    <t>Aguadulce</t>
  </si>
  <si>
    <t>Aguadulce (Cabecera)</t>
  </si>
  <si>
    <t>Las Margaritas</t>
  </si>
  <si>
    <t>Capira</t>
  </si>
  <si>
    <t>Lídice</t>
  </si>
  <si>
    <t>Barú</t>
  </si>
  <si>
    <t>Rodolfo Aguilar Delgado</t>
  </si>
  <si>
    <t>Boquete</t>
  </si>
  <si>
    <t>Alto Boquete</t>
  </si>
  <si>
    <t>Capira (Cabecera)</t>
  </si>
  <si>
    <t>Finca 60</t>
  </si>
  <si>
    <t>Puerto Pilón</t>
  </si>
  <si>
    <t>La Mesa</t>
  </si>
  <si>
    <t>La Mesa (Cabecera)</t>
  </si>
  <si>
    <t>Baco</t>
  </si>
  <si>
    <t>Almirante</t>
  </si>
  <si>
    <t>Barrio Francés</t>
  </si>
  <si>
    <t>Barrio Norte</t>
  </si>
  <si>
    <t>Barrio Sur</t>
  </si>
  <si>
    <t>El Tejar</t>
  </si>
  <si>
    <t>Bugaba</t>
  </si>
  <si>
    <t>La Peña</t>
  </si>
  <si>
    <t>San Pablo Viejo</t>
  </si>
  <si>
    <t>Villa Rosario</t>
  </si>
  <si>
    <t>Antón (Cabecera)</t>
  </si>
  <si>
    <t>Las Lomas</t>
  </si>
  <si>
    <t>Mendoza</t>
  </si>
  <si>
    <t>Pocrí</t>
  </si>
  <si>
    <t>Puerto Armuelles (Cabecera)</t>
  </si>
  <si>
    <t>Alanje (Cabecera)</t>
  </si>
  <si>
    <t>Aserrío de Gariché</t>
  </si>
  <si>
    <t>La Colorada</t>
  </si>
  <si>
    <t>Barriada 4 de Abril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</si>
  <si>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</si>
  <si>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</si>
  <si>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</si>
  <si>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</si>
  <si>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</si>
  <si>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</si>
  <si>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</si>
  <si>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</si>
  <si>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</si>
  <si>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Comarca Emberá Wounaán</t>
  </si>
  <si>
    <t>Cémaco</t>
  </si>
  <si>
    <t>Lajas Blancas</t>
  </si>
  <si>
    <t>Nueva Providencia</t>
  </si>
  <si>
    <t>Pajonal</t>
  </si>
  <si>
    <t>Ponuga</t>
  </si>
  <si>
    <t>Boquerón</t>
  </si>
  <si>
    <t>Boquerón (Cabecera)</t>
  </si>
  <si>
    <t>Feuillet</t>
  </si>
  <si>
    <t>La Pintada</t>
  </si>
  <si>
    <t>La Pintada (Cabecera)</t>
  </si>
  <si>
    <t>Natá</t>
  </si>
  <si>
    <t>Natá (Cabecera)</t>
  </si>
  <si>
    <t>San Isidro</t>
  </si>
  <si>
    <t>Santa Clara</t>
  </si>
  <si>
    <t>Barrios Unidos</t>
  </si>
  <si>
    <t>Bocas del Toro (Cabecera)</t>
  </si>
  <si>
    <t>Cañaveral</t>
  </si>
  <si>
    <t>Cañazas</t>
  </si>
  <si>
    <t>Cañazas (Cabecera)</t>
  </si>
  <si>
    <t>Cañita</t>
  </si>
  <si>
    <t>Gualaca</t>
  </si>
  <si>
    <t>Besiko</t>
  </si>
  <si>
    <t>Niba</t>
  </si>
  <si>
    <t>Nueva Gorgona</t>
  </si>
  <si>
    <t>Punta Peña</t>
  </si>
  <si>
    <t>San Félix</t>
  </si>
  <si>
    <t>Santa Rita</t>
  </si>
  <si>
    <t>Soloy</t>
  </si>
  <si>
    <t>Almirante (Cabecera)</t>
  </si>
  <si>
    <t>Amador</t>
  </si>
  <si>
    <t>Cabuya</t>
  </si>
  <si>
    <t>Campana</t>
  </si>
  <si>
    <t>Montijo</t>
  </si>
  <si>
    <t>Costa Hermosa</t>
  </si>
  <si>
    <t>Finca 6</t>
  </si>
  <si>
    <t>Guabito</t>
  </si>
  <si>
    <t>Hato Corotú</t>
  </si>
  <si>
    <t>La Soledad</t>
  </si>
  <si>
    <t>La Villa de Los Santos (Cabecera)</t>
  </si>
  <si>
    <t>Las Ollas Arriba</t>
  </si>
  <si>
    <t>Limón</t>
  </si>
  <si>
    <t>Dolega</t>
  </si>
  <si>
    <t>Obaldía</t>
  </si>
  <si>
    <t>Salamanca</t>
  </si>
  <si>
    <t>San Francisco (Cabecera)</t>
  </si>
  <si>
    <t>San José  del General (Cabecera)</t>
  </si>
  <si>
    <t>San Pedro del Espino</t>
  </si>
  <si>
    <t>Bajo Cedro</t>
  </si>
  <si>
    <t>Boquete (Cabecera)</t>
  </si>
  <si>
    <t>Chiguirí Arriba</t>
  </si>
  <si>
    <t>Chitré</t>
  </si>
  <si>
    <t>Chitré (Cabecera)</t>
  </si>
  <si>
    <t>Cirilo Guaynora (Cabecera)</t>
  </si>
  <si>
    <t>San Carlos</t>
  </si>
  <si>
    <t>El Higo</t>
  </si>
  <si>
    <t>El Marañón</t>
  </si>
  <si>
    <t>Finca 30</t>
  </si>
  <si>
    <t>Hato Culantro</t>
  </si>
  <si>
    <t>La Arena</t>
  </si>
  <si>
    <t>La Trinchera</t>
  </si>
  <si>
    <t>Las Palmas</t>
  </si>
  <si>
    <t>Las Palmas (Cabecera)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</si>
  <si>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</si>
  <si>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</si>
  <si>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</si>
  <si>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</si>
  <si>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</si>
  <si>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</si>
  <si>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Monagrillo</t>
  </si>
  <si>
    <t>Portobelo (Cabecera)</t>
  </si>
  <si>
    <t>Punta Chame</t>
  </si>
  <si>
    <t>Villarreal</t>
  </si>
  <si>
    <t>Bejuco</t>
  </si>
  <si>
    <t>Caimito</t>
  </si>
  <si>
    <t>Renacimiento</t>
  </si>
  <si>
    <t>Cañas Gordas</t>
  </si>
  <si>
    <t>Cerro Banco</t>
  </si>
  <si>
    <t>Dolega (Cabecera)</t>
  </si>
  <si>
    <t>Pesé</t>
  </si>
  <si>
    <t>El Barrero</t>
  </si>
  <si>
    <t>El Harino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</si>
  <si>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</si>
  <si>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</si>
  <si>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</si>
  <si>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</si>
  <si>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</si>
  <si>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</si>
  <si>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</si>
  <si>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</si>
  <si>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</si>
  <si>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</si>
  <si>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</si>
  <si>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Montijo (Cabecera)</t>
  </si>
  <si>
    <t>Ocú</t>
  </si>
  <si>
    <t>Ocú (Cabecera)</t>
  </si>
  <si>
    <t>Olá</t>
  </si>
  <si>
    <t>Olá (Cabecera)</t>
  </si>
  <si>
    <t>Pesé (Cabecera)</t>
  </si>
  <si>
    <t>Progreso</t>
  </si>
  <si>
    <t>Rambala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</si>
  <si>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</si>
  <si>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</si>
  <si>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</si>
  <si>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</si>
  <si>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</si>
  <si>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</si>
  <si>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</si>
  <si>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</si>
  <si>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</si>
  <si>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</si>
  <si>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Agua Fría</t>
  </si>
  <si>
    <t>Arosemena</t>
  </si>
  <si>
    <t>Bágala</t>
  </si>
  <si>
    <t>Bahía Honda</t>
  </si>
  <si>
    <t>Müna</t>
  </si>
  <si>
    <t>Bakama</t>
  </si>
  <si>
    <t>Barriada Guaymí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</si>
  <si>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</si>
  <si>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</si>
  <si>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</si>
  <si>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</si>
  <si>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</si>
  <si>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</si>
  <si>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</si>
  <si>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</si>
  <si>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</si>
  <si>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</si>
  <si>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</si>
  <si>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</si>
  <si>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</si>
  <si>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</si>
  <si>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</si>
  <si>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</si>
  <si>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Concepción (Cabecera)</t>
  </si>
  <si>
    <t>La Estrella</t>
  </si>
  <si>
    <t>La Gloria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</si>
  <si>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</si>
  <si>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</si>
  <si>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</si>
  <si>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</si>
  <si>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</si>
  <si>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</si>
  <si>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</si>
  <si>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</si>
  <si>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</si>
  <si>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</si>
  <si>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</si>
  <si>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</si>
  <si>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</si>
  <si>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</si>
  <si>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</si>
  <si>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</si>
  <si>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</si>
  <si>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</si>
  <si>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</si>
  <si>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</si>
  <si>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</si>
  <si>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</si>
  <si>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</si>
  <si>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</si>
  <si>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</si>
  <si>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</si>
  <si>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</si>
  <si>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Río Sereno (Cabecera)</t>
  </si>
  <si>
    <t>Rodeo Viejo</t>
  </si>
  <si>
    <t>Sajalices</t>
  </si>
  <si>
    <t>San Lorenzo</t>
  </si>
  <si>
    <t>Santa Marta</t>
  </si>
  <si>
    <t>Santo Domingo</t>
  </si>
  <si>
    <t>Santo Tomás</t>
  </si>
  <si>
    <t>Tijeras</t>
  </si>
  <si>
    <t>Toabré</t>
  </si>
  <si>
    <t>Toza</t>
  </si>
  <si>
    <t>Tubualá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</si>
  <si>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</si>
  <si>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</si>
  <si>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</si>
  <si>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</si>
  <si>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</si>
  <si>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</si>
  <si>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</si>
  <si>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</si>
  <si>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</si>
  <si>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</si>
  <si>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</si>
  <si>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</si>
  <si>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</si>
  <si>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</si>
  <si>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</si>
  <si>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</si>
  <si>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</si>
  <si>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</si>
  <si>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</si>
  <si>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</si>
  <si>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</si>
  <si>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</si>
  <si>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</si>
  <si>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</si>
  <si>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</si>
  <si>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</si>
  <si>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</si>
  <si>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</si>
  <si>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</si>
  <si>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</si>
  <si>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</si>
  <si>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</si>
  <si>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</si>
  <si>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</si>
  <si>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</si>
  <si>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</si>
  <si>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</si>
  <si>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</si>
  <si>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</si>
  <si>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</si>
  <si>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</si>
  <si>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</si>
  <si>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</si>
  <si>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</si>
  <si>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</si>
  <si>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</si>
  <si>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</si>
  <si>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</si>
  <si>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</si>
  <si>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</si>
  <si>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</si>
  <si>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</si>
  <si>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</si>
  <si>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</si>
  <si>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</si>
  <si>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</si>
  <si>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</si>
  <si>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</si>
  <si>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</si>
  <si>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</si>
  <si>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</si>
  <si>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</si>
  <si>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</si>
  <si>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</si>
  <si>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Chupampa</t>
  </si>
  <si>
    <t>Cirí de Los Sotos</t>
  </si>
  <si>
    <t>Cirí Grande</t>
  </si>
  <si>
    <t>Ciricito</t>
  </si>
  <si>
    <t>Cochigró</t>
  </si>
  <si>
    <t>Coclé del Norte</t>
  </si>
  <si>
    <t>Cordillera</t>
  </si>
  <si>
    <t>Corozal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</si>
  <si>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</si>
  <si>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</si>
  <si>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</si>
  <si>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</si>
  <si>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</si>
  <si>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</si>
  <si>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</si>
  <si>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</si>
  <si>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</si>
  <si>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</si>
  <si>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</si>
  <si>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</si>
  <si>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</si>
  <si>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</si>
  <si>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Barrito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</si>
  <si>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</si>
  <si>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</si>
  <si>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</si>
  <si>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</si>
  <si>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</si>
  <si>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</si>
  <si>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</si>
  <si>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</si>
  <si>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</si>
  <si>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</si>
  <si>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</si>
  <si>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</si>
  <si>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</si>
  <si>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</si>
  <si>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</si>
  <si>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</si>
  <si>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</si>
  <si>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</si>
  <si>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</si>
  <si>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</si>
  <si>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</si>
  <si>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</si>
  <si>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</si>
  <si>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</si>
  <si>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</si>
  <si>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</si>
  <si>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</si>
  <si>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</si>
  <si>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</si>
  <si>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</si>
  <si>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</si>
  <si>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</si>
  <si>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</si>
  <si>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</si>
  <si>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</si>
  <si>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</si>
  <si>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</si>
  <si>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</si>
  <si>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</si>
  <si>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</si>
  <si>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</si>
  <si>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</si>
  <si>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</si>
  <si>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</si>
  <si>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</si>
  <si>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</si>
  <si>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</si>
  <si>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</si>
  <si>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</si>
  <si>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</si>
  <si>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</si>
  <si>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</si>
  <si>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</si>
  <si>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</si>
  <si>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</si>
  <si>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</si>
  <si>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</si>
  <si>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</si>
  <si>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</si>
  <si>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</si>
  <si>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</si>
  <si>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</si>
  <si>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</si>
  <si>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</si>
  <si>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</si>
  <si>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</si>
  <si>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</si>
  <si>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</si>
  <si>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</si>
  <si>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</si>
  <si>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</si>
  <si>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</si>
  <si>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</si>
  <si>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</si>
  <si>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</si>
  <si>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</si>
  <si>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</si>
  <si>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</si>
  <si>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</si>
  <si>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</si>
  <si>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</si>
  <si>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</si>
  <si>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</si>
  <si>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</si>
  <si>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</si>
  <si>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</si>
  <si>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</si>
  <si>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</si>
  <si>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</si>
  <si>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</si>
  <si>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</si>
  <si>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</si>
  <si>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</si>
  <si>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</si>
  <si>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</si>
  <si>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</si>
  <si>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</si>
  <si>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</si>
  <si>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</si>
  <si>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</si>
  <si>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</si>
  <si>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</si>
  <si>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</si>
  <si>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</si>
  <si>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</si>
  <si>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</si>
  <si>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</si>
  <si>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</si>
  <si>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</si>
  <si>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</si>
  <si>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</si>
  <si>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</si>
  <si>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</si>
  <si>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</si>
  <si>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</si>
  <si>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</si>
  <si>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</si>
  <si>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</si>
  <si>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</si>
  <si>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</si>
  <si>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</si>
  <si>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</si>
  <si>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</si>
  <si>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</si>
  <si>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</si>
  <si>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</si>
  <si>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</si>
  <si>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</si>
  <si>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</si>
  <si>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</si>
  <si>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</si>
  <si>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</si>
  <si>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</si>
  <si>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</si>
  <si>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</si>
  <si>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</si>
  <si>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</si>
  <si>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</si>
  <si>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</si>
  <si>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</si>
  <si>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</si>
  <si>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</si>
  <si>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</si>
  <si>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</si>
  <si>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</si>
  <si>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</si>
  <si>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</si>
  <si>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</si>
  <si>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</si>
  <si>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</si>
  <si>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</si>
  <si>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</si>
  <si>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</si>
  <si>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</si>
  <si>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</si>
  <si>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Nombre de Dios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</si>
  <si>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</si>
  <si>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</si>
  <si>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</si>
  <si>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</si>
  <si>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</si>
  <si>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</si>
  <si>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</si>
  <si>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Palmira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</si>
  <si>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</si>
  <si>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</si>
  <si>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</si>
  <si>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</si>
  <si>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</si>
  <si>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</si>
  <si>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</si>
  <si>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</si>
  <si>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</si>
  <si>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</si>
  <si>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</si>
  <si>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</si>
  <si>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</si>
  <si>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</si>
  <si>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</si>
  <si>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</si>
  <si>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</si>
  <si>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</si>
  <si>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</si>
  <si>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</si>
  <si>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</si>
  <si>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</si>
  <si>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</si>
  <si>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</si>
  <si>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</si>
  <si>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</si>
  <si>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</si>
  <si>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</si>
  <si>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</si>
  <si>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</si>
  <si>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</si>
  <si>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</si>
  <si>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</si>
  <si>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</si>
  <si>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</si>
  <si>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</si>
  <si>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</si>
  <si>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</si>
  <si>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</si>
  <si>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</si>
  <si>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</si>
  <si>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</si>
  <si>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</si>
  <si>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</si>
  <si>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</si>
  <si>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</si>
  <si>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</si>
  <si>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</si>
  <si>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</si>
  <si>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</si>
  <si>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</si>
  <si>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</si>
  <si>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</si>
  <si>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</si>
  <si>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</si>
  <si>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</si>
  <si>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</si>
  <si>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</si>
  <si>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</si>
  <si>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</si>
  <si>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</si>
  <si>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</si>
  <si>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</si>
  <si>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</si>
  <si>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</si>
  <si>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</si>
  <si>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</si>
  <si>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</si>
  <si>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</si>
  <si>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</si>
  <si>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</si>
  <si>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</si>
  <si>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</si>
  <si>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</si>
  <si>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</si>
  <si>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</si>
  <si>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</si>
  <si>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</si>
  <si>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</si>
  <si>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</si>
  <si>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</si>
  <si>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</si>
  <si>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</si>
  <si>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</si>
  <si>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</si>
  <si>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</si>
  <si>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</si>
  <si>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</si>
  <si>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</si>
  <si>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</si>
  <si>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</si>
  <si>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</si>
  <si>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</si>
  <si>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</si>
  <si>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</si>
  <si>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</si>
  <si>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</si>
  <si>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</si>
  <si>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</si>
  <si>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</si>
  <si>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</si>
  <si>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</si>
  <si>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</si>
  <si>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</si>
  <si>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</si>
  <si>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</si>
  <si>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</si>
  <si>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</si>
  <si>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</si>
  <si>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</si>
  <si>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</si>
  <si>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Recuperados</t>
  </si>
  <si>
    <t>03-06-2020</t>
  </si>
  <si>
    <t>04-06-2020</t>
  </si>
  <si>
    <t>5/6/2020</t>
  </si>
  <si>
    <t>6/6/2020</t>
  </si>
  <si>
    <t>07-06-2020</t>
  </si>
  <si>
    <t>08-06-20202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</si>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</sst>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R677" totalsRowShown="0" headerRowDxfId="80">
  <autoFilter ref="A3:CR677" xr:uid="{0ABBA619-8E8C-4FF6-9EE3-8555C576648C}"/>
  <sortState xmlns:xlrd2="http://schemas.microsoft.com/office/spreadsheetml/2017/richdata2" ref="A4:CR677">
    <sortCondition descending="1" ref="CQ3:CQ677"/>
  </sortState>
  <tableColumns count="96">
    <tableColumn id="1" xr3:uid="{77D2F8DD-0A3A-4CA6-8C0B-C862187C35E3}" name="CD_Corr" dataDxfId="79"/>
    <tableColumn id="2" xr3:uid="{12C4533D-B668-4C58-B97D-B432BDC2C459}" name="Provincia" dataDxfId="78"/>
    <tableColumn id="3" xr3:uid="{A49B6E44-C9E8-4415-81FA-173861D47F1E}" name="Distrito" dataDxfId="77"/>
    <tableColumn id="4" xr3:uid="{AFE28018-6707-42AB-BBDC-2A1E0B01895B}" name="Corregimiento" dataDxfId="76"/>
    <tableColumn id="102" xr3:uid="{49E81FEF-9A5B-42AB-91F0-D24004FB6828}" name="SUM Correg" dataDxfId="75">
      <calculatedColumnFormula>SUM(F4:AEY4)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  <tableColumn id="95" xr3:uid="{CB84FBD0-346A-4BE8-9623-5A8F6CF963EB}" name="08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3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2"/>
    <tableColumn id="2" xr3:uid="{15B7D64A-AC7C-4AD0-BFA4-BD7BACD971BC}" name="Provincia" dataDxfId="71"/>
    <tableColumn id="3" xr3:uid="{09C4D8B2-454C-451D-A2C3-A35C719F742F}" name="Distrito" dataDxfId="70"/>
    <tableColumn id="4" xr3:uid="{01078A7E-022C-4E3D-8912-DDA07CF6A19C}" name="Corregimiento" dataDxfId="69"/>
    <tableColumn id="102" xr3:uid="{6FA8D16C-EC49-4E0A-ACDC-D3BCACCE91BA}" name="SUM Correg" dataDxfId="68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P16" totalsRowShown="0" headerRowDxfId="67">
  <autoFilter ref="A3:CP16" xr:uid="{0ABBA619-8E8C-4FF6-9EE3-8555C576648C}"/>
  <tableColumns count="94">
    <tableColumn id="1" xr3:uid="{29099242-B417-45E9-8B72-F9D622E5CFCB}" name="CD_Prov"/>
    <tableColumn id="2" xr3:uid="{6BDD50F4-2094-499D-B3B4-0F1BE52C5C96}" name="Provincia" dataDxfId="66"/>
    <tableColumn id="102" xr3:uid="{60487D1D-F53F-499E-BAE3-2E18C40A5705}" name="SUM Prov" dataDxfId="65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  <tableColumn id="93" xr3:uid="{DBDF5BE7-6085-47C4-8EBE-F25A38B61E5E}" name="08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3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2"/>
    <tableColumn id="102" xr3:uid="{BBE19ED7-EF7A-4E53-B142-71E98E57BB9D}" name="SUM Prov" dataDxfId="61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K677" totalsRowShown="0" headerRowDxfId="60">
  <autoFilter ref="A3:K677" xr:uid="{0ABBA619-8E8C-4FF6-9EE3-8555C576648C}"/>
  <sortState xmlns:xlrd2="http://schemas.microsoft.com/office/spreadsheetml/2017/richdata2" ref="A4:I677">
    <sortCondition descending="1" ref="H3:H677"/>
  </sortState>
  <tableColumns count="11">
    <tableColumn id="1" xr3:uid="{F5450875-17A5-4839-9AB7-310E718378CD}" name="CD_Corr" dataDxfId="59"/>
    <tableColumn id="2" xr3:uid="{B078FB80-A1BF-486A-974A-26035186D86E}" name="Provincia" dataDxfId="58"/>
    <tableColumn id="3" xr3:uid="{BEE55D87-3885-4CA6-962F-19D87E37305C}" name="Distrito" dataDxfId="57"/>
    <tableColumn id="4" xr3:uid="{C375C2D2-2203-4EC6-88F5-39B41643E0CE}" name="Corregimiento" dataDxfId="56"/>
    <tableColumn id="6" xr3:uid="{B34A60B8-3430-4C8B-82CF-8E1FA6770298}" name="Recuperados" dataDxfId="55">
      <calculatedColumnFormula>+MAX(F4:FK4)</calculatedColumnFormula>
    </tableColumn>
    <tableColumn id="102" xr3:uid="{7D1E47E0-E201-4D82-A5B6-5AE1B744A393}" name="03-06-2020" dataDxfId="54">
      <calculatedColumnFormula>SUM(G4:ABC4)</calculatedColumnFormula>
    </tableColumn>
    <tableColumn id="5" xr3:uid="{AE87ECAB-2039-4BC1-B294-66F3237DFE7B}" name="04-06-2020" dataDxfId="53"/>
    <tableColumn id="7" xr3:uid="{12E9B46C-9853-4B9B-A881-5314FF33C7F5}" name="5/6/2020" dataDxfId="52"/>
    <tableColumn id="8" xr3:uid="{BF382D85-D018-4ADA-8A65-AE1A71AF692C}" name="6/6/2020" dataDxfId="51"/>
    <tableColumn id="10" xr3:uid="{94430C0B-2C61-4B87-8C91-0A28E697BC0F}" name="07-06-2020"/>
    <tableColumn id="11" xr3:uid="{FB080F06-2597-4A60-9365-49A82A99C5ED}" name="08-06-2020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0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9"/>
    <tableColumn id="3" xr3:uid="{55AD1902-1154-4163-8279-F133D1DAC164}" name="Distrito" dataDxfId="48"/>
    <tableColumn id="4" xr3:uid="{D0EADBFE-6731-4E76-9A95-0CC4555B4717}" name="Corregimiento" dataDxfId="47"/>
    <tableColumn id="102" xr3:uid="{23A6F19A-22EB-4E40-8EE2-C556D945F106}" name="SUM Correg" dataDxfId="46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5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7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6"/>
    <tableColumn id="3" xr3:uid="{4D3C3FC4-73FB-45EB-8FD4-180AD2F9D20F}" name="Distrito" dataDxfId="35"/>
    <tableColumn id="4" xr3:uid="{DE276EEC-4949-41B1-969A-66DA0AF37A7D}" name="Corregimiento" dataDxfId="34"/>
    <tableColumn id="102" xr3:uid="{78EA6977-50B6-4A89-8BC2-D5011FB3558D}" name="SUM Correg" dataDxfId="33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J677" totalsRowShown="0" headerRowDxfId="32">
  <autoFilter ref="A3:J677" xr:uid="{0ABBA619-8E8C-4FF6-9EE3-8555C576648C}"/>
  <sortState xmlns:xlrd2="http://schemas.microsoft.com/office/spreadsheetml/2017/richdata2" ref="A4:I677">
    <sortCondition ref="D4:D677"/>
  </sortState>
  <tableColumns count="10">
    <tableColumn id="1" xr3:uid="{80781D1C-D563-4696-A4AB-354A9978B44B}" name="CD_Corr" dataDxfId="31"/>
    <tableColumn id="2" xr3:uid="{83700828-76FE-4080-A6A4-00EDE08082E8}" name="Provincia" dataDxfId="30"/>
    <tableColumn id="3" xr3:uid="{95EECC9F-301B-4117-A0C7-67E8A446073F}" name="Distrito" dataDxfId="29"/>
    <tableColumn id="4" xr3:uid="{DF2A5EBF-079C-41CF-848C-D5556F232EA3}" name="Corregimiento" dataDxfId="28"/>
    <tableColumn id="6" xr3:uid="{5C3000C7-9824-4AE8-86F1-55AB1F210543}" name="Fallecidos" dataDxfId="27">
      <calculatedColumnFormula>+MAX(F4:BW4)</calculatedColumnFormula>
    </tableColumn>
    <tableColumn id="102" xr3:uid="{F22F14F6-48D7-4784-B447-EF0430F26A2A}" name="03-06-2020" dataDxfId="26">
      <calculatedColumnFormula>SUM(G4:AAZ4)</calculatedColumnFormula>
    </tableColumn>
    <tableColumn id="5" xr3:uid="{96632380-4303-48ED-BBA5-D3B9E930AFF4}" name="04-06-2020" dataDxfId="25"/>
    <tableColumn id="7" xr3:uid="{62DD1F4A-F279-4CB3-8936-E0046DABFF6C}" name="5/6/2020" dataDxfId="24"/>
    <tableColumn id="8" xr3:uid="{3212A8DF-1EE1-4C73-81E5-16638F6D57A6}" name="6/6/2020" dataDxfId="23"/>
    <tableColumn id="9" xr3:uid="{CE31062D-8F84-449A-BAAF-ABB1EDE9ADC0}" name="07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R677"/>
  <sheetViews>
    <sheetView showGridLines="0" workbookViewId="0">
      <pane xSplit="5" ySplit="3" topLeftCell="CQ4" activePane="bottomRight" state="frozen"/>
      <selection pane="bottomRight" activeCell="CS3" sqref="CS3:CS677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8.85546875" customWidth="1"/>
    <col min="97" max="97" width="16.7109375" customWidth="1"/>
  </cols>
  <sheetData>
    <row r="2" spans="1:96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15469</v>
      </c>
      <c r="CR2" s="3">
        <f>SUM(Casos_PN_CORR[08-jun])</f>
        <v>15469</v>
      </c>
    </row>
    <row r="3" spans="1:96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  <c r="CR3" s="7" t="s">
        <v>95</v>
      </c>
    </row>
    <row r="4" spans="1:96" ht="15">
      <c r="A4" s="70">
        <v>80819</v>
      </c>
      <c r="B4" s="2" t="s">
        <v>96</v>
      </c>
      <c r="C4" s="2" t="s">
        <v>96</v>
      </c>
      <c r="D4" s="2" t="s">
        <v>97</v>
      </c>
      <c r="E4" s="4">
        <f>SUM(F4:AEY4)</f>
        <v>2391</v>
      </c>
      <c r="CO4">
        <v>797</v>
      </c>
      <c r="CQ4">
        <v>797</v>
      </c>
      <c r="CR4">
        <v>797</v>
      </c>
    </row>
    <row r="5" spans="1:96" ht="15">
      <c r="A5" s="70">
        <v>80817</v>
      </c>
      <c r="B5" s="2" t="s">
        <v>96</v>
      </c>
      <c r="C5" s="2" t="s">
        <v>96</v>
      </c>
      <c r="D5" s="2" t="s">
        <v>98</v>
      </c>
      <c r="E5" s="4">
        <f>SUM(F5:AEY5)</f>
        <v>2322</v>
      </c>
      <c r="CO5">
        <v>774</v>
      </c>
      <c r="CQ5">
        <v>774</v>
      </c>
      <c r="CR5">
        <v>774</v>
      </c>
    </row>
    <row r="6" spans="1:96" ht="15">
      <c r="A6" s="70">
        <v>130101</v>
      </c>
      <c r="B6" s="2" t="s">
        <v>99</v>
      </c>
      <c r="C6" s="2" t="s">
        <v>100</v>
      </c>
      <c r="D6" s="2" t="s">
        <v>101</v>
      </c>
      <c r="E6" s="4">
        <f>SUM(F6:AEY6)</f>
        <v>2112</v>
      </c>
      <c r="CO6">
        <v>704</v>
      </c>
      <c r="CQ6">
        <v>704</v>
      </c>
      <c r="CR6">
        <v>704</v>
      </c>
    </row>
    <row r="7" spans="1:96" ht="15">
      <c r="A7" s="70">
        <v>80821</v>
      </c>
      <c r="B7" s="2" t="s">
        <v>96</v>
      </c>
      <c r="C7" s="2" t="s">
        <v>96</v>
      </c>
      <c r="D7" s="2" t="s">
        <v>102</v>
      </c>
      <c r="E7" s="4">
        <f>SUM(F7:AEY7)</f>
        <v>1722</v>
      </c>
      <c r="CO7">
        <v>574</v>
      </c>
      <c r="CQ7">
        <v>574</v>
      </c>
      <c r="CR7">
        <v>574</v>
      </c>
    </row>
    <row r="8" spans="1:96" ht="15">
      <c r="A8" s="70">
        <v>81002</v>
      </c>
      <c r="B8" s="2" t="s">
        <v>96</v>
      </c>
      <c r="C8" s="2" t="s">
        <v>103</v>
      </c>
      <c r="D8" s="2" t="s">
        <v>104</v>
      </c>
      <c r="E8" s="4">
        <f>SUM(F8:AEY8)</f>
        <v>1353</v>
      </c>
      <c r="CO8">
        <v>451</v>
      </c>
      <c r="CQ8">
        <v>451</v>
      </c>
      <c r="CR8">
        <v>451</v>
      </c>
    </row>
    <row r="9" spans="1:96" ht="15">
      <c r="A9" s="70">
        <v>80805</v>
      </c>
      <c r="B9" s="2" t="s">
        <v>96</v>
      </c>
      <c r="C9" s="2" t="s">
        <v>96</v>
      </c>
      <c r="D9" s="2" t="s">
        <v>105</v>
      </c>
      <c r="E9" s="4">
        <f>SUM(F9:AEY9)</f>
        <v>1350</v>
      </c>
      <c r="CO9">
        <v>450</v>
      </c>
      <c r="CQ9">
        <v>450</v>
      </c>
      <c r="CR9">
        <v>450</v>
      </c>
    </row>
    <row r="10" spans="1:96" ht="15">
      <c r="A10" s="70">
        <v>130106</v>
      </c>
      <c r="B10" s="2" t="s">
        <v>99</v>
      </c>
      <c r="C10" s="2" t="s">
        <v>100</v>
      </c>
      <c r="D10" s="2" t="s">
        <v>106</v>
      </c>
      <c r="E10" s="4">
        <f>SUM(F10:AEY10)</f>
        <v>1320</v>
      </c>
      <c r="CO10">
        <v>440</v>
      </c>
      <c r="CQ10">
        <v>440</v>
      </c>
      <c r="CR10">
        <v>440</v>
      </c>
    </row>
    <row r="11" spans="1:96" ht="15">
      <c r="A11" s="70">
        <v>80813</v>
      </c>
      <c r="B11" s="2" t="s">
        <v>96</v>
      </c>
      <c r="C11" s="2" t="s">
        <v>96</v>
      </c>
      <c r="D11" s="2" t="s">
        <v>107</v>
      </c>
      <c r="E11" s="4">
        <f>SUM(F11:AEY11)</f>
        <v>1215</v>
      </c>
      <c r="CO11">
        <v>405</v>
      </c>
      <c r="CQ11">
        <v>405</v>
      </c>
      <c r="CR11">
        <v>405</v>
      </c>
    </row>
    <row r="12" spans="1:96" ht="15">
      <c r="A12" s="70">
        <v>80812</v>
      </c>
      <c r="B12" s="2" t="s">
        <v>96</v>
      </c>
      <c r="C12" s="2" t="s">
        <v>96</v>
      </c>
      <c r="D12" s="2" t="s">
        <v>108</v>
      </c>
      <c r="E12" s="4">
        <f>SUM(F12:AEY12)</f>
        <v>1197</v>
      </c>
      <c r="CO12">
        <v>399</v>
      </c>
      <c r="CQ12">
        <v>399</v>
      </c>
      <c r="CR12">
        <v>399</v>
      </c>
    </row>
    <row r="13" spans="1:96" ht="15">
      <c r="A13" s="70">
        <v>91001</v>
      </c>
      <c r="B13" s="2" t="s">
        <v>109</v>
      </c>
      <c r="C13" s="2" t="s">
        <v>110</v>
      </c>
      <c r="D13" s="2" t="s">
        <v>111</v>
      </c>
      <c r="E13" s="4">
        <f>SUM(F13:AEY13)</f>
        <v>1155</v>
      </c>
      <c r="CO13">
        <v>385</v>
      </c>
      <c r="CQ13">
        <v>385</v>
      </c>
      <c r="CR13">
        <v>385</v>
      </c>
    </row>
    <row r="14" spans="1:96" ht="15">
      <c r="A14" s="70">
        <v>80802</v>
      </c>
      <c r="B14" s="2" t="s">
        <v>96</v>
      </c>
      <c r="C14" s="2" t="s">
        <v>96</v>
      </c>
      <c r="D14" s="2" t="s">
        <v>112</v>
      </c>
      <c r="E14" s="4">
        <f>SUM(F14:AEY14)</f>
        <v>1086</v>
      </c>
      <c r="CO14">
        <v>362</v>
      </c>
      <c r="CQ14">
        <v>362</v>
      </c>
      <c r="CR14">
        <v>362</v>
      </c>
    </row>
    <row r="15" spans="1:96" ht="15">
      <c r="A15" s="70">
        <v>80815</v>
      </c>
      <c r="B15" s="2" t="s">
        <v>96</v>
      </c>
      <c r="C15" s="2" t="s">
        <v>96</v>
      </c>
      <c r="D15" s="2" t="s">
        <v>113</v>
      </c>
      <c r="E15" s="4">
        <f>SUM(F15:AEY15)</f>
        <v>972</v>
      </c>
      <c r="CO15">
        <v>324</v>
      </c>
      <c r="CQ15">
        <v>324</v>
      </c>
      <c r="CR15">
        <v>324</v>
      </c>
    </row>
    <row r="16" spans="1:96" ht="15">
      <c r="A16" s="70">
        <v>80809</v>
      </c>
      <c r="B16" s="2" t="s">
        <v>96</v>
      </c>
      <c r="C16" s="2" t="s">
        <v>96</v>
      </c>
      <c r="D16" s="2" t="s">
        <v>114</v>
      </c>
      <c r="E16" s="4">
        <f>SUM(F16:AEY16)</f>
        <v>957</v>
      </c>
      <c r="CO16">
        <v>319</v>
      </c>
      <c r="CQ16">
        <v>319</v>
      </c>
      <c r="CR16">
        <v>319</v>
      </c>
    </row>
    <row r="17" spans="1:96" ht="15">
      <c r="A17" s="70">
        <v>130105</v>
      </c>
      <c r="B17" s="2" t="s">
        <v>99</v>
      </c>
      <c r="C17" s="2" t="s">
        <v>100</v>
      </c>
      <c r="D17" s="2" t="s">
        <v>115</v>
      </c>
      <c r="E17" s="4">
        <f>SUM(F17:AEY17)</f>
        <v>924</v>
      </c>
      <c r="CO17">
        <v>308</v>
      </c>
      <c r="CQ17">
        <v>308</v>
      </c>
      <c r="CR17">
        <v>308</v>
      </c>
    </row>
    <row r="18" spans="1:96" ht="15">
      <c r="A18" s="70">
        <v>130107</v>
      </c>
      <c r="B18" s="2" t="s">
        <v>99</v>
      </c>
      <c r="C18" s="2" t="s">
        <v>100</v>
      </c>
      <c r="D18" s="2" t="s">
        <v>116</v>
      </c>
      <c r="E18" s="4">
        <f>SUM(F18:AEY18)</f>
        <v>891</v>
      </c>
      <c r="CO18">
        <v>297</v>
      </c>
      <c r="CQ18">
        <v>297</v>
      </c>
      <c r="CR18">
        <v>297</v>
      </c>
    </row>
    <row r="19" spans="1:96" ht="15">
      <c r="A19" s="70">
        <v>80820</v>
      </c>
      <c r="B19" s="2" t="s">
        <v>96</v>
      </c>
      <c r="C19" s="2" t="s">
        <v>96</v>
      </c>
      <c r="D19" s="2" t="s">
        <v>117</v>
      </c>
      <c r="E19" s="4">
        <f>SUM(F19:AEY19)</f>
        <v>855</v>
      </c>
      <c r="CO19">
        <v>285</v>
      </c>
      <c r="CQ19">
        <v>285</v>
      </c>
      <c r="CR19">
        <v>285</v>
      </c>
    </row>
    <row r="20" spans="1:96" ht="24">
      <c r="A20" s="70">
        <v>130102</v>
      </c>
      <c r="B20" s="2" t="s">
        <v>99</v>
      </c>
      <c r="C20" s="2" t="s">
        <v>100</v>
      </c>
      <c r="D20" s="2" t="s">
        <v>118</v>
      </c>
      <c r="E20" s="4">
        <f>SUM(F20:AEY20)</f>
        <v>852</v>
      </c>
      <c r="CO20">
        <v>284</v>
      </c>
      <c r="CQ20">
        <v>284</v>
      </c>
      <c r="CR20">
        <v>284</v>
      </c>
    </row>
    <row r="21" spans="1:96" ht="15">
      <c r="A21" s="70">
        <v>81007</v>
      </c>
      <c r="B21" s="2" t="s">
        <v>96</v>
      </c>
      <c r="C21" s="2" t="s">
        <v>103</v>
      </c>
      <c r="D21" s="2" t="s">
        <v>119</v>
      </c>
      <c r="E21" s="4">
        <f>SUM(F21:AEY21)</f>
        <v>843</v>
      </c>
      <c r="CO21">
        <v>281</v>
      </c>
      <c r="CQ21">
        <v>281</v>
      </c>
      <c r="CR21">
        <v>281</v>
      </c>
    </row>
    <row r="22" spans="1:96" ht="15">
      <c r="A22" s="70">
        <v>80814</v>
      </c>
      <c r="B22" s="2" t="s">
        <v>96</v>
      </c>
      <c r="C22" s="2" t="s">
        <v>96</v>
      </c>
      <c r="D22" s="2" t="s">
        <v>120</v>
      </c>
      <c r="E22" s="4">
        <f>SUM(F22:AEY22)</f>
        <v>840</v>
      </c>
      <c r="CO22">
        <v>280</v>
      </c>
      <c r="CQ22">
        <v>280</v>
      </c>
      <c r="CR22">
        <v>280</v>
      </c>
    </row>
    <row r="23" spans="1:96" ht="15">
      <c r="A23" s="70">
        <v>80804</v>
      </c>
      <c r="B23" s="2" t="s">
        <v>96</v>
      </c>
      <c r="C23" s="2" t="s">
        <v>96</v>
      </c>
      <c r="D23" s="2" t="s">
        <v>121</v>
      </c>
      <c r="E23" s="4">
        <f>SUM(F23:AEY23)</f>
        <v>822</v>
      </c>
      <c r="CO23">
        <v>274</v>
      </c>
      <c r="CQ23">
        <v>274</v>
      </c>
      <c r="CR23">
        <v>274</v>
      </c>
    </row>
    <row r="24" spans="1:96" ht="15">
      <c r="A24" s="70">
        <v>81001</v>
      </c>
      <c r="B24" s="2" t="s">
        <v>96</v>
      </c>
      <c r="C24" s="2" t="s">
        <v>103</v>
      </c>
      <c r="D24" s="2" t="s">
        <v>122</v>
      </c>
      <c r="E24" s="4">
        <f>SUM(F24:AEY24)</f>
        <v>774</v>
      </c>
      <c r="CO24">
        <v>258</v>
      </c>
      <c r="CQ24">
        <v>258</v>
      </c>
      <c r="CR24">
        <v>258</v>
      </c>
    </row>
    <row r="25" spans="1:96" ht="15">
      <c r="A25" s="70">
        <v>80822</v>
      </c>
      <c r="B25" s="2" t="s">
        <v>96</v>
      </c>
      <c r="C25" s="2" t="s">
        <v>96</v>
      </c>
      <c r="D25" s="2" t="s">
        <v>123</v>
      </c>
      <c r="E25" s="4">
        <f>SUM(F25:AEY25)</f>
        <v>765</v>
      </c>
      <c r="CO25">
        <v>255</v>
      </c>
      <c r="CQ25">
        <v>255</v>
      </c>
      <c r="CR25">
        <v>255</v>
      </c>
    </row>
    <row r="26" spans="1:96" ht="15">
      <c r="A26" s="70">
        <v>80823</v>
      </c>
      <c r="B26" s="2" t="s">
        <v>96</v>
      </c>
      <c r="C26" s="2" t="s">
        <v>96</v>
      </c>
      <c r="D26" s="2" t="s">
        <v>124</v>
      </c>
      <c r="E26" s="4">
        <f>SUM(F26:AEY26)</f>
        <v>744</v>
      </c>
      <c r="CO26">
        <v>248</v>
      </c>
      <c r="CQ26">
        <v>248</v>
      </c>
      <c r="CR26">
        <v>248</v>
      </c>
    </row>
    <row r="27" spans="1:96" ht="15">
      <c r="A27" s="70">
        <v>81006</v>
      </c>
      <c r="B27" s="2" t="s">
        <v>96</v>
      </c>
      <c r="C27" s="2" t="s">
        <v>103</v>
      </c>
      <c r="D27" s="2" t="s">
        <v>125</v>
      </c>
      <c r="E27" s="4">
        <f>SUM(F27:AEY27)</f>
        <v>738</v>
      </c>
      <c r="CO27">
        <v>246</v>
      </c>
      <c r="CQ27">
        <v>246</v>
      </c>
      <c r="CR27">
        <v>246</v>
      </c>
    </row>
    <row r="28" spans="1:96" ht="15">
      <c r="A28" s="70">
        <v>80816</v>
      </c>
      <c r="B28" s="2" t="s">
        <v>96</v>
      </c>
      <c r="C28" s="2" t="s">
        <v>96</v>
      </c>
      <c r="D28" s="2" t="s">
        <v>126</v>
      </c>
      <c r="E28" s="4">
        <f>SUM(F28:AEY28)</f>
        <v>714</v>
      </c>
      <c r="CO28">
        <v>238</v>
      </c>
      <c r="CQ28">
        <v>238</v>
      </c>
      <c r="CR28">
        <v>238</v>
      </c>
    </row>
    <row r="29" spans="1:96" ht="15">
      <c r="A29" s="70">
        <v>80803</v>
      </c>
      <c r="B29" s="2" t="s">
        <v>96</v>
      </c>
      <c r="C29" s="2" t="s">
        <v>96</v>
      </c>
      <c r="D29" s="2" t="s">
        <v>127</v>
      </c>
      <c r="E29" s="4">
        <f>SUM(F29:AEY29)</f>
        <v>684</v>
      </c>
      <c r="CO29">
        <v>228</v>
      </c>
      <c r="CQ29">
        <v>228</v>
      </c>
      <c r="CR29">
        <v>228</v>
      </c>
    </row>
    <row r="30" spans="1:96" ht="15">
      <c r="A30" s="70">
        <v>80806</v>
      </c>
      <c r="B30" s="2" t="s">
        <v>96</v>
      </c>
      <c r="C30" s="2" t="s">
        <v>96</v>
      </c>
      <c r="D30" s="2" t="s">
        <v>128</v>
      </c>
      <c r="E30" s="4">
        <f>SUM(F30:AEY30)</f>
        <v>654</v>
      </c>
      <c r="CO30">
        <v>218</v>
      </c>
      <c r="CQ30">
        <v>218</v>
      </c>
      <c r="CR30">
        <v>218</v>
      </c>
    </row>
    <row r="31" spans="1:96" ht="15">
      <c r="A31" s="70">
        <v>80811</v>
      </c>
      <c r="B31" s="2" t="s">
        <v>96</v>
      </c>
      <c r="C31" s="2" t="s">
        <v>96</v>
      </c>
      <c r="D31" s="2" t="s">
        <v>129</v>
      </c>
      <c r="E31" s="4">
        <f>SUM(F31:AEY31)</f>
        <v>606</v>
      </c>
      <c r="CO31">
        <v>202</v>
      </c>
      <c r="CQ31">
        <v>202</v>
      </c>
      <c r="CR31">
        <v>202</v>
      </c>
    </row>
    <row r="32" spans="1:96" ht="15">
      <c r="A32" s="70">
        <v>80810</v>
      </c>
      <c r="B32" s="2" t="s">
        <v>96</v>
      </c>
      <c r="C32" s="2" t="s">
        <v>96</v>
      </c>
      <c r="D32" s="2" t="s">
        <v>130</v>
      </c>
      <c r="E32" s="4">
        <f>SUM(F32:AEY32)</f>
        <v>546</v>
      </c>
      <c r="CO32">
        <v>182</v>
      </c>
      <c r="CQ32">
        <v>182</v>
      </c>
      <c r="CR32">
        <v>182</v>
      </c>
    </row>
    <row r="33" spans="1:96" ht="15">
      <c r="A33" s="70">
        <v>80826</v>
      </c>
      <c r="B33" s="2" t="s">
        <v>96</v>
      </c>
      <c r="C33" s="2" t="s">
        <v>96</v>
      </c>
      <c r="D33" s="2" t="s">
        <v>131</v>
      </c>
      <c r="E33" s="4">
        <f>SUM(F33:AEY33)</f>
        <v>543</v>
      </c>
      <c r="CO33">
        <v>181</v>
      </c>
      <c r="CQ33">
        <v>181</v>
      </c>
      <c r="CR33">
        <v>181</v>
      </c>
    </row>
    <row r="34" spans="1:96" ht="15">
      <c r="A34" s="70">
        <v>81008</v>
      </c>
      <c r="B34" s="2" t="s">
        <v>96</v>
      </c>
      <c r="C34" s="2" t="s">
        <v>103</v>
      </c>
      <c r="D34" s="2" t="s">
        <v>132</v>
      </c>
      <c r="E34" s="4">
        <f>SUM(F34:AEY34)</f>
        <v>525</v>
      </c>
      <c r="CO34">
        <v>175</v>
      </c>
      <c r="CQ34">
        <v>175</v>
      </c>
      <c r="CR34">
        <v>175</v>
      </c>
    </row>
    <row r="35" spans="1:96" ht="15">
      <c r="A35" s="70">
        <v>130708</v>
      </c>
      <c r="B35" s="2" t="s">
        <v>99</v>
      </c>
      <c r="C35" s="2" t="s">
        <v>133</v>
      </c>
      <c r="D35" s="2" t="s">
        <v>134</v>
      </c>
      <c r="E35" s="4">
        <f>SUM(F35:AEY35)</f>
        <v>510</v>
      </c>
      <c r="CO35">
        <v>170</v>
      </c>
      <c r="CQ35">
        <v>170</v>
      </c>
      <c r="CR35">
        <v>170</v>
      </c>
    </row>
    <row r="36" spans="1:96" ht="15">
      <c r="A36" s="70">
        <v>81003</v>
      </c>
      <c r="B36" s="2" t="s">
        <v>96</v>
      </c>
      <c r="C36" s="2" t="s">
        <v>103</v>
      </c>
      <c r="D36" s="2" t="s">
        <v>135</v>
      </c>
      <c r="E36" s="4">
        <f>SUM(F36:AEY36)</f>
        <v>510</v>
      </c>
      <c r="CO36">
        <v>170</v>
      </c>
      <c r="CQ36">
        <v>170</v>
      </c>
      <c r="CR36">
        <v>170</v>
      </c>
    </row>
    <row r="37" spans="1:96" ht="24">
      <c r="A37" s="70">
        <v>30602</v>
      </c>
      <c r="B37" s="2" t="s">
        <v>136</v>
      </c>
      <c r="C37" s="2" t="s">
        <v>137</v>
      </c>
      <c r="D37" s="2" t="s">
        <v>138</v>
      </c>
      <c r="E37" s="4">
        <f>SUM(F37:AEY37)</f>
        <v>501</v>
      </c>
      <c r="CO37">
        <v>167</v>
      </c>
      <c r="CQ37">
        <v>167</v>
      </c>
      <c r="CR37">
        <v>167</v>
      </c>
    </row>
    <row r="38" spans="1:96" ht="15">
      <c r="A38" s="70">
        <v>130717</v>
      </c>
      <c r="B38" s="2" t="s">
        <v>99</v>
      </c>
      <c r="C38" s="2" t="s">
        <v>133</v>
      </c>
      <c r="D38" s="2" t="s">
        <v>139</v>
      </c>
      <c r="E38" s="4">
        <f>SUM(F38:AEY38)</f>
        <v>501</v>
      </c>
      <c r="CO38">
        <v>167</v>
      </c>
      <c r="CQ38">
        <v>167</v>
      </c>
      <c r="CR38">
        <v>167</v>
      </c>
    </row>
    <row r="39" spans="1:96" ht="15">
      <c r="A39" s="70">
        <v>80807</v>
      </c>
      <c r="B39" s="2" t="s">
        <v>96</v>
      </c>
      <c r="C39" s="2" t="s">
        <v>96</v>
      </c>
      <c r="D39" s="2" t="s">
        <v>140</v>
      </c>
      <c r="E39" s="4">
        <f>SUM(F39:AEY39)</f>
        <v>471</v>
      </c>
      <c r="CO39">
        <v>157</v>
      </c>
      <c r="CQ39">
        <v>157</v>
      </c>
      <c r="CR39">
        <v>157</v>
      </c>
    </row>
    <row r="40" spans="1:96" ht="15">
      <c r="A40" s="70">
        <v>80501</v>
      </c>
      <c r="B40" s="2" t="s">
        <v>96</v>
      </c>
      <c r="C40" s="2" t="s">
        <v>141</v>
      </c>
      <c r="D40" s="2" t="s">
        <v>142</v>
      </c>
      <c r="E40" s="4">
        <f>SUM(F40:AEY40)</f>
        <v>462</v>
      </c>
      <c r="CO40">
        <v>154</v>
      </c>
      <c r="CQ40">
        <v>154</v>
      </c>
      <c r="CR40">
        <v>154</v>
      </c>
    </row>
    <row r="41" spans="1:96" ht="15">
      <c r="A41" s="70">
        <v>81009</v>
      </c>
      <c r="B41" s="2" t="s">
        <v>96</v>
      </c>
      <c r="C41" s="2" t="s">
        <v>103</v>
      </c>
      <c r="D41" s="2" t="s">
        <v>143</v>
      </c>
      <c r="E41" s="4">
        <f>SUM(F41:AEY41)</f>
        <v>432</v>
      </c>
      <c r="CO41">
        <v>144</v>
      </c>
      <c r="CQ41">
        <v>144</v>
      </c>
      <c r="CR41">
        <v>144</v>
      </c>
    </row>
    <row r="42" spans="1:96" ht="24">
      <c r="A42" s="70">
        <v>100101</v>
      </c>
      <c r="B42" s="2" t="s">
        <v>144</v>
      </c>
      <c r="C42" s="2" t="s">
        <v>144</v>
      </c>
      <c r="D42" s="2" t="s">
        <v>145</v>
      </c>
      <c r="E42" s="4">
        <f>SUM(F42:AEY42)</f>
        <v>420</v>
      </c>
      <c r="CO42">
        <v>140</v>
      </c>
      <c r="CQ42">
        <v>140</v>
      </c>
      <c r="CR42">
        <v>140</v>
      </c>
    </row>
    <row r="43" spans="1:96" ht="15">
      <c r="A43" s="70">
        <v>130702</v>
      </c>
      <c r="B43" s="2" t="s">
        <v>99</v>
      </c>
      <c r="C43" s="2" t="s">
        <v>133</v>
      </c>
      <c r="D43" s="2" t="s">
        <v>146</v>
      </c>
      <c r="E43" s="4">
        <f>SUM(F43:AEY43)</f>
        <v>417</v>
      </c>
      <c r="CO43">
        <v>139</v>
      </c>
      <c r="CQ43">
        <v>139</v>
      </c>
      <c r="CR43">
        <v>139</v>
      </c>
    </row>
    <row r="44" spans="1:96" ht="15">
      <c r="A44" s="70">
        <v>40102</v>
      </c>
      <c r="B44" s="2" t="s">
        <v>147</v>
      </c>
      <c r="C44" s="2" t="s">
        <v>148</v>
      </c>
      <c r="D44" s="2" t="s">
        <v>149</v>
      </c>
      <c r="E44" s="4">
        <f>SUM(F44:AEY44)</f>
        <v>387</v>
      </c>
      <c r="CO44">
        <v>129</v>
      </c>
      <c r="CQ44">
        <v>129</v>
      </c>
      <c r="CR44">
        <v>129</v>
      </c>
    </row>
    <row r="45" spans="1:96" ht="15">
      <c r="A45" s="70">
        <v>30107</v>
      </c>
      <c r="B45" s="2" t="s">
        <v>136</v>
      </c>
      <c r="C45" s="2" t="s">
        <v>136</v>
      </c>
      <c r="D45" s="2" t="s">
        <v>150</v>
      </c>
      <c r="E45" s="4">
        <f>SUM(F45:AEY45)</f>
        <v>384</v>
      </c>
      <c r="R45" s="1"/>
      <c r="CO45">
        <v>128</v>
      </c>
      <c r="CQ45">
        <v>128</v>
      </c>
      <c r="CR45">
        <v>128</v>
      </c>
    </row>
    <row r="46" spans="1:96" ht="15">
      <c r="A46" s="70">
        <v>50208</v>
      </c>
      <c r="B46" s="2" t="s">
        <v>151</v>
      </c>
      <c r="C46" s="2" t="s">
        <v>152</v>
      </c>
      <c r="D46" s="2" t="s">
        <v>153</v>
      </c>
      <c r="E46" s="4">
        <f>SUM(F46:AEY46)</f>
        <v>363</v>
      </c>
      <c r="CO46">
        <v>121</v>
      </c>
      <c r="CQ46">
        <v>121</v>
      </c>
      <c r="CR46">
        <v>121</v>
      </c>
    </row>
    <row r="47" spans="1:96" ht="15">
      <c r="A47" s="70">
        <v>130709</v>
      </c>
      <c r="B47" s="2" t="s">
        <v>99</v>
      </c>
      <c r="C47" s="2" t="s">
        <v>133</v>
      </c>
      <c r="D47" s="2" t="s">
        <v>154</v>
      </c>
      <c r="E47" s="4">
        <f>SUM(F47:AEY47)</f>
        <v>333</v>
      </c>
      <c r="CO47">
        <v>111</v>
      </c>
      <c r="CQ47">
        <v>111</v>
      </c>
      <c r="CR47">
        <v>111</v>
      </c>
    </row>
    <row r="48" spans="1:96" ht="15">
      <c r="A48" s="70">
        <v>130108</v>
      </c>
      <c r="B48" s="2" t="s">
        <v>99</v>
      </c>
      <c r="C48" s="2" t="s">
        <v>100</v>
      </c>
      <c r="D48" s="2" t="s">
        <v>155</v>
      </c>
      <c r="E48" s="4">
        <f>SUM(F48:AEY48)</f>
        <v>330</v>
      </c>
      <c r="CO48">
        <v>110</v>
      </c>
      <c r="CQ48">
        <v>110</v>
      </c>
      <c r="CR48">
        <v>110</v>
      </c>
    </row>
    <row r="49" spans="1:96" ht="15">
      <c r="A49" s="70">
        <v>130716</v>
      </c>
      <c r="B49" s="2" t="s">
        <v>99</v>
      </c>
      <c r="C49" s="2" t="s">
        <v>133</v>
      </c>
      <c r="D49" s="2" t="s">
        <v>156</v>
      </c>
      <c r="E49" s="4">
        <f>SUM(F49:AEY49)</f>
        <v>330</v>
      </c>
      <c r="CO49">
        <v>110</v>
      </c>
      <c r="CQ49">
        <v>110</v>
      </c>
      <c r="CR49">
        <v>110</v>
      </c>
    </row>
    <row r="50" spans="1:96" ht="24">
      <c r="A50" s="70">
        <v>100102</v>
      </c>
      <c r="B50" s="2" t="s">
        <v>144</v>
      </c>
      <c r="C50" s="2" t="s">
        <v>144</v>
      </c>
      <c r="D50" s="2" t="s">
        <v>157</v>
      </c>
      <c r="E50" s="4">
        <f>SUM(F50:AEY50)</f>
        <v>303</v>
      </c>
      <c r="CO50">
        <v>101</v>
      </c>
      <c r="CQ50">
        <v>101</v>
      </c>
      <c r="CR50">
        <v>101</v>
      </c>
    </row>
    <row r="51" spans="1:96" ht="15">
      <c r="A51" s="70">
        <v>80808</v>
      </c>
      <c r="B51" s="2" t="s">
        <v>96</v>
      </c>
      <c r="C51" s="2" t="s">
        <v>96</v>
      </c>
      <c r="D51" s="2" t="s">
        <v>158</v>
      </c>
      <c r="E51" s="4">
        <f>SUM(F51:AEY51)</f>
        <v>276</v>
      </c>
      <c r="CO51">
        <v>92</v>
      </c>
      <c r="CQ51">
        <v>92</v>
      </c>
      <c r="CR51">
        <v>92</v>
      </c>
    </row>
    <row r="52" spans="1:96" ht="15">
      <c r="A52" s="70">
        <v>81005</v>
      </c>
      <c r="B52" s="2" t="s">
        <v>96</v>
      </c>
      <c r="C52" s="2" t="s">
        <v>103</v>
      </c>
      <c r="D52" s="2" t="s">
        <v>159</v>
      </c>
      <c r="E52" s="4">
        <f>SUM(F52:AEY52)</f>
        <v>270</v>
      </c>
      <c r="CO52">
        <v>90</v>
      </c>
      <c r="CQ52">
        <v>90</v>
      </c>
      <c r="CR52">
        <v>90</v>
      </c>
    </row>
    <row r="53" spans="1:96" ht="15">
      <c r="A53" s="70">
        <v>80818</v>
      </c>
      <c r="B53" s="2" t="s">
        <v>96</v>
      </c>
      <c r="C53" s="2" t="s">
        <v>96</v>
      </c>
      <c r="D53" s="2" t="s">
        <v>160</v>
      </c>
      <c r="E53" s="4">
        <f>SUM(F53:AEY53)</f>
        <v>261</v>
      </c>
      <c r="CO53">
        <v>87</v>
      </c>
      <c r="CQ53">
        <v>87</v>
      </c>
      <c r="CR53">
        <v>87</v>
      </c>
    </row>
    <row r="54" spans="1:96" ht="15">
      <c r="A54" s="70">
        <v>10301</v>
      </c>
      <c r="B54" s="2" t="s">
        <v>161</v>
      </c>
      <c r="C54" s="2" t="s">
        <v>162</v>
      </c>
      <c r="D54" s="2" t="s">
        <v>163</v>
      </c>
      <c r="E54" s="4">
        <f>SUM(F54:AEY54)</f>
        <v>249</v>
      </c>
      <c r="R54" s="1"/>
      <c r="CO54">
        <v>83</v>
      </c>
      <c r="CQ54">
        <v>83</v>
      </c>
      <c r="CR54">
        <v>83</v>
      </c>
    </row>
    <row r="55" spans="1:96" ht="15">
      <c r="A55" s="70">
        <v>130701</v>
      </c>
      <c r="B55" s="2" t="s">
        <v>99</v>
      </c>
      <c r="C55" s="2" t="s">
        <v>133</v>
      </c>
      <c r="D55" s="2" t="s">
        <v>164</v>
      </c>
      <c r="E55" s="4">
        <f>SUM(F55:AEY55)</f>
        <v>237</v>
      </c>
      <c r="CO55">
        <v>79</v>
      </c>
      <c r="CQ55">
        <v>79</v>
      </c>
      <c r="CR55">
        <v>79</v>
      </c>
    </row>
    <row r="56" spans="1:96" ht="15">
      <c r="A56" s="70">
        <v>91013</v>
      </c>
      <c r="B56" s="2" t="s">
        <v>109</v>
      </c>
      <c r="C56" s="2" t="s">
        <v>110</v>
      </c>
      <c r="D56" s="2" t="s">
        <v>165</v>
      </c>
      <c r="E56" s="4">
        <f>SUM(F56:AEY56)</f>
        <v>216</v>
      </c>
      <c r="CO56">
        <v>72</v>
      </c>
      <c r="CQ56">
        <v>72</v>
      </c>
      <c r="CR56">
        <v>72</v>
      </c>
    </row>
    <row r="57" spans="1:96" ht="15">
      <c r="A57" s="70">
        <v>40109</v>
      </c>
      <c r="B57" s="2" t="s">
        <v>147</v>
      </c>
      <c r="C57" s="2" t="s">
        <v>148</v>
      </c>
      <c r="D57" s="2" t="s">
        <v>166</v>
      </c>
      <c r="E57" s="4">
        <f>SUM(F57:AEY57)</f>
        <v>213</v>
      </c>
      <c r="CO57">
        <v>71</v>
      </c>
      <c r="CQ57">
        <v>71</v>
      </c>
      <c r="CR57">
        <v>71</v>
      </c>
    </row>
    <row r="58" spans="1:96" ht="15">
      <c r="A58" s="70">
        <v>10201</v>
      </c>
      <c r="B58" s="2" t="s">
        <v>161</v>
      </c>
      <c r="C58" s="2" t="s">
        <v>167</v>
      </c>
      <c r="D58" s="2" t="s">
        <v>168</v>
      </c>
      <c r="E58" s="4">
        <f>SUM(F58:AEY58)</f>
        <v>198</v>
      </c>
      <c r="R58" s="1"/>
      <c r="CO58">
        <v>66</v>
      </c>
      <c r="CQ58">
        <v>66</v>
      </c>
      <c r="CR58">
        <v>66</v>
      </c>
    </row>
    <row r="59" spans="1:96" ht="15">
      <c r="A59" s="70">
        <v>81004</v>
      </c>
      <c r="B59" s="2" t="s">
        <v>96</v>
      </c>
      <c r="C59" s="2" t="s">
        <v>103</v>
      </c>
      <c r="D59" s="2" t="s">
        <v>169</v>
      </c>
      <c r="E59" s="4">
        <f>SUM(F59:AEY59)</f>
        <v>195</v>
      </c>
      <c r="CO59">
        <v>65</v>
      </c>
      <c r="CQ59">
        <v>65</v>
      </c>
      <c r="CR59">
        <v>65</v>
      </c>
    </row>
    <row r="60" spans="1:96" ht="15">
      <c r="A60" s="70">
        <v>130706</v>
      </c>
      <c r="B60" s="2" t="s">
        <v>99</v>
      </c>
      <c r="C60" s="2" t="s">
        <v>133</v>
      </c>
      <c r="D60" s="2" t="s">
        <v>170</v>
      </c>
      <c r="E60" s="4">
        <f>SUM(F60:AEY60)</f>
        <v>186</v>
      </c>
      <c r="CO60">
        <v>62</v>
      </c>
      <c r="CQ60">
        <v>62</v>
      </c>
      <c r="CR60">
        <v>62</v>
      </c>
    </row>
    <row r="61" spans="1:96" ht="15">
      <c r="A61" s="70">
        <v>50207</v>
      </c>
      <c r="B61" s="2" t="s">
        <v>151</v>
      </c>
      <c r="C61" s="2" t="s">
        <v>152</v>
      </c>
      <c r="D61" s="2" t="s">
        <v>171</v>
      </c>
      <c r="E61" s="4">
        <f>SUM(F61:AEY61)</f>
        <v>177</v>
      </c>
      <c r="CO61">
        <v>59</v>
      </c>
      <c r="CQ61">
        <v>59</v>
      </c>
      <c r="CR61">
        <v>59</v>
      </c>
    </row>
    <row r="62" spans="1:96" ht="15">
      <c r="A62" s="70">
        <v>30113</v>
      </c>
      <c r="B62" s="2" t="s">
        <v>136</v>
      </c>
      <c r="C62" s="2" t="s">
        <v>136</v>
      </c>
      <c r="D62" s="2" t="s">
        <v>172</v>
      </c>
      <c r="E62" s="4">
        <f>SUM(F62:AEY62)</f>
        <v>165</v>
      </c>
      <c r="R62" s="1"/>
      <c r="CO62">
        <v>55</v>
      </c>
      <c r="CQ62">
        <v>55</v>
      </c>
      <c r="CR62">
        <v>55</v>
      </c>
    </row>
    <row r="63" spans="1:96" ht="15">
      <c r="A63" s="70">
        <v>91011</v>
      </c>
      <c r="B63" s="2" t="s">
        <v>109</v>
      </c>
      <c r="C63" s="2" t="s">
        <v>110</v>
      </c>
      <c r="D63" s="2" t="s">
        <v>173</v>
      </c>
      <c r="E63" s="4">
        <f>SUM(F63:AEY63)</f>
        <v>159</v>
      </c>
      <c r="CO63">
        <v>53</v>
      </c>
      <c r="CQ63">
        <v>53</v>
      </c>
      <c r="CR63">
        <v>53</v>
      </c>
    </row>
    <row r="64" spans="1:96" ht="15">
      <c r="A64" s="70">
        <v>30104</v>
      </c>
      <c r="B64" s="2" t="s">
        <v>136</v>
      </c>
      <c r="C64" s="2" t="s">
        <v>136</v>
      </c>
      <c r="D64" s="2" t="s">
        <v>174</v>
      </c>
      <c r="E64" s="4">
        <f>SUM(F64:AEY64)</f>
        <v>156</v>
      </c>
      <c r="R64" s="1"/>
      <c r="CO64">
        <v>52</v>
      </c>
      <c r="CQ64">
        <v>52</v>
      </c>
      <c r="CR64">
        <v>52</v>
      </c>
    </row>
    <row r="65" spans="1:96" ht="15">
      <c r="A65" s="70">
        <v>10206</v>
      </c>
      <c r="B65" s="2" t="s">
        <v>161</v>
      </c>
      <c r="C65" s="2" t="s">
        <v>167</v>
      </c>
      <c r="D65" s="2" t="s">
        <v>175</v>
      </c>
      <c r="E65" s="4">
        <f>SUM(F65:AEY65)</f>
        <v>150</v>
      </c>
      <c r="R65" s="1"/>
      <c r="CO65">
        <v>50</v>
      </c>
      <c r="CQ65">
        <v>50</v>
      </c>
      <c r="CR65">
        <v>50</v>
      </c>
    </row>
    <row r="66" spans="1:96" ht="15">
      <c r="A66" s="70">
        <v>40601</v>
      </c>
      <c r="B66" s="2" t="s">
        <v>147</v>
      </c>
      <c r="C66" s="2" t="s">
        <v>176</v>
      </c>
      <c r="D66" s="2" t="s">
        <v>177</v>
      </c>
      <c r="E66" s="4">
        <f>SUM(F66:AEY66)</f>
        <v>147</v>
      </c>
      <c r="CO66">
        <v>49</v>
      </c>
      <c r="CQ66">
        <v>49</v>
      </c>
      <c r="CR66">
        <v>49</v>
      </c>
    </row>
    <row r="67" spans="1:96" ht="15">
      <c r="A67" s="70">
        <v>130103</v>
      </c>
      <c r="B67" s="2" t="s">
        <v>99</v>
      </c>
      <c r="C67" s="2" t="s">
        <v>100</v>
      </c>
      <c r="D67" s="2" t="s">
        <v>178</v>
      </c>
      <c r="E67" s="4">
        <f>SUM(F67:AEY67)</f>
        <v>141</v>
      </c>
      <c r="CO67">
        <v>47</v>
      </c>
      <c r="CQ67">
        <v>47</v>
      </c>
      <c r="CR67">
        <v>47</v>
      </c>
    </row>
    <row r="68" spans="1:96" ht="15">
      <c r="A68" s="70">
        <v>91007</v>
      </c>
      <c r="B68" s="2" t="s">
        <v>109</v>
      </c>
      <c r="C68" s="2" t="s">
        <v>110</v>
      </c>
      <c r="D68" s="2" t="s">
        <v>179</v>
      </c>
      <c r="E68" s="4">
        <f>SUM(F68:AEY68)</f>
        <v>120</v>
      </c>
      <c r="CO68">
        <v>40</v>
      </c>
      <c r="CQ68">
        <v>40</v>
      </c>
      <c r="CR68">
        <v>40</v>
      </c>
    </row>
    <row r="69" spans="1:96" ht="15">
      <c r="A69" s="70">
        <v>91101</v>
      </c>
      <c r="B69" s="2" t="s">
        <v>109</v>
      </c>
      <c r="C69" s="2" t="s">
        <v>180</v>
      </c>
      <c r="D69" s="2" t="s">
        <v>181</v>
      </c>
      <c r="E69" s="4">
        <f>SUM(F69:AEY69)</f>
        <v>117</v>
      </c>
      <c r="CO69">
        <v>39</v>
      </c>
      <c r="CQ69">
        <v>39</v>
      </c>
      <c r="CR69">
        <v>39</v>
      </c>
    </row>
    <row r="70" spans="1:96" ht="24">
      <c r="A70" s="70">
        <v>120805</v>
      </c>
      <c r="B70" s="2" t="s">
        <v>182</v>
      </c>
      <c r="C70" s="2" t="s">
        <v>183</v>
      </c>
      <c r="D70" s="2" t="s">
        <v>184</v>
      </c>
      <c r="E70" s="4">
        <f>SUM(F70:AEY70)</f>
        <v>108</v>
      </c>
      <c r="CO70">
        <v>36</v>
      </c>
      <c r="CQ70">
        <v>36</v>
      </c>
      <c r="CR70">
        <v>36</v>
      </c>
    </row>
    <row r="71" spans="1:96" ht="15">
      <c r="A71" s="70">
        <v>30111</v>
      </c>
      <c r="B71" s="2" t="s">
        <v>136</v>
      </c>
      <c r="C71" s="2" t="s">
        <v>136</v>
      </c>
      <c r="D71" s="2" t="s">
        <v>185</v>
      </c>
      <c r="E71" s="4">
        <f>SUM(F71:AEY71)</f>
        <v>93</v>
      </c>
      <c r="R71" s="1"/>
      <c r="CO71">
        <v>31</v>
      </c>
      <c r="CQ71">
        <v>31</v>
      </c>
      <c r="CR71">
        <v>31</v>
      </c>
    </row>
    <row r="72" spans="1:96" ht="24">
      <c r="A72" s="70">
        <v>120802</v>
      </c>
      <c r="B72" s="2" t="s">
        <v>182</v>
      </c>
      <c r="C72" s="2" t="s">
        <v>183</v>
      </c>
      <c r="D72" s="2" t="s">
        <v>186</v>
      </c>
      <c r="E72" s="4">
        <f>SUM(F72:AEY72)</f>
        <v>90</v>
      </c>
      <c r="CO72">
        <v>30</v>
      </c>
      <c r="CQ72">
        <v>30</v>
      </c>
      <c r="CR72">
        <v>30</v>
      </c>
    </row>
    <row r="73" spans="1:96" ht="24">
      <c r="A73" s="70">
        <v>80507</v>
      </c>
      <c r="B73" s="2" t="s">
        <v>96</v>
      </c>
      <c r="C73" s="2" t="s">
        <v>141</v>
      </c>
      <c r="D73" s="2" t="s">
        <v>187</v>
      </c>
      <c r="E73" s="4">
        <f>SUM(F73:AEY73)</f>
        <v>87</v>
      </c>
      <c r="CO73">
        <v>29</v>
      </c>
      <c r="CQ73">
        <v>29</v>
      </c>
      <c r="CR73">
        <v>29</v>
      </c>
    </row>
    <row r="74" spans="1:96" ht="15">
      <c r="A74" s="70">
        <v>91014</v>
      </c>
      <c r="B74" s="2" t="s">
        <v>109</v>
      </c>
      <c r="C74" s="2" t="s">
        <v>110</v>
      </c>
      <c r="D74" s="2" t="s">
        <v>188</v>
      </c>
      <c r="E74" s="4">
        <f>SUM(F74:AEY74)</f>
        <v>87</v>
      </c>
      <c r="CO74">
        <v>29</v>
      </c>
      <c r="CQ74">
        <v>29</v>
      </c>
      <c r="CR74">
        <v>29</v>
      </c>
    </row>
    <row r="75" spans="1:96" ht="24">
      <c r="A75" s="70">
        <v>100103</v>
      </c>
      <c r="B75" s="2" t="s">
        <v>144</v>
      </c>
      <c r="C75" s="2" t="s">
        <v>144</v>
      </c>
      <c r="D75" s="2" t="s">
        <v>189</v>
      </c>
      <c r="E75" s="4">
        <f>SUM(F75:AEY75)</f>
        <v>87</v>
      </c>
      <c r="CO75">
        <v>29</v>
      </c>
      <c r="CQ75">
        <v>29</v>
      </c>
      <c r="CR75">
        <v>29</v>
      </c>
    </row>
    <row r="76" spans="1:96" ht="15">
      <c r="A76" s="70">
        <v>80801</v>
      </c>
      <c r="B76" s="2" t="s">
        <v>96</v>
      </c>
      <c r="C76" s="2" t="s">
        <v>96</v>
      </c>
      <c r="D76" s="2" t="s">
        <v>190</v>
      </c>
      <c r="E76" s="4">
        <f>SUM(F76:AEY76)</f>
        <v>87</v>
      </c>
      <c r="CO76">
        <v>29</v>
      </c>
      <c r="CQ76">
        <v>29</v>
      </c>
      <c r="CR76">
        <v>29</v>
      </c>
    </row>
    <row r="77" spans="1:96" ht="15">
      <c r="A77" s="70">
        <v>90101</v>
      </c>
      <c r="B77" s="2" t="s">
        <v>109</v>
      </c>
      <c r="C77" s="2" t="s">
        <v>191</v>
      </c>
      <c r="D77" s="2" t="s">
        <v>192</v>
      </c>
      <c r="E77" s="4">
        <f>SUM(F77:AEY77)</f>
        <v>84</v>
      </c>
      <c r="CO77">
        <v>28</v>
      </c>
      <c r="CQ77">
        <v>28</v>
      </c>
      <c r="CR77">
        <v>28</v>
      </c>
    </row>
    <row r="78" spans="1:96" ht="15">
      <c r="A78" s="70">
        <v>130705</v>
      </c>
      <c r="B78" s="2" t="s">
        <v>99</v>
      </c>
      <c r="C78" s="2" t="s">
        <v>133</v>
      </c>
      <c r="D78" s="2" t="s">
        <v>193</v>
      </c>
      <c r="E78" s="4">
        <f>SUM(F78:AEY78)</f>
        <v>75</v>
      </c>
      <c r="CO78">
        <v>25</v>
      </c>
      <c r="CQ78">
        <v>25</v>
      </c>
      <c r="CR78">
        <v>25</v>
      </c>
    </row>
    <row r="79" spans="1:96" ht="15">
      <c r="A79" s="70">
        <v>91008</v>
      </c>
      <c r="B79" s="2" t="s">
        <v>109</v>
      </c>
      <c r="C79" s="2" t="s">
        <v>110</v>
      </c>
      <c r="D79" s="2" t="s">
        <v>194</v>
      </c>
      <c r="E79" s="4">
        <f>SUM(F79:AEY79)</f>
        <v>75</v>
      </c>
      <c r="CO79">
        <v>25</v>
      </c>
      <c r="CQ79">
        <v>25</v>
      </c>
      <c r="CR79">
        <v>25</v>
      </c>
    </row>
    <row r="80" spans="1:96" ht="15">
      <c r="A80" s="70">
        <v>80508</v>
      </c>
      <c r="B80" s="2" t="s">
        <v>96</v>
      </c>
      <c r="C80" s="2" t="s">
        <v>141</v>
      </c>
      <c r="D80" s="2" t="s">
        <v>195</v>
      </c>
      <c r="E80" s="4">
        <f>SUM(F80:AEY80)</f>
        <v>72</v>
      </c>
      <c r="CO80">
        <v>24</v>
      </c>
      <c r="CQ80">
        <v>24</v>
      </c>
      <c r="CR80">
        <v>24</v>
      </c>
    </row>
    <row r="81" spans="1:96" ht="15">
      <c r="A81" s="70">
        <v>10302</v>
      </c>
      <c r="B81" s="2" t="s">
        <v>161</v>
      </c>
      <c r="C81" s="2" t="s">
        <v>162</v>
      </c>
      <c r="D81" s="2" t="s">
        <v>196</v>
      </c>
      <c r="E81" s="4">
        <f>SUM(F81:AEY81)</f>
        <v>66</v>
      </c>
      <c r="R81" s="1"/>
      <c r="CO81">
        <v>22</v>
      </c>
      <c r="CQ81">
        <v>22</v>
      </c>
      <c r="CR81">
        <v>22</v>
      </c>
    </row>
    <row r="82" spans="1:96" ht="24">
      <c r="A82" s="70">
        <v>50209</v>
      </c>
      <c r="B82" s="2" t="s">
        <v>151</v>
      </c>
      <c r="C82" s="2" t="s">
        <v>152</v>
      </c>
      <c r="D82" s="2" t="s">
        <v>197</v>
      </c>
      <c r="E82" s="4">
        <f>SUM(F82:AEY82)</f>
        <v>63</v>
      </c>
      <c r="CO82">
        <v>21</v>
      </c>
      <c r="CQ82">
        <v>21</v>
      </c>
      <c r="CR82">
        <v>21</v>
      </c>
    </row>
    <row r="83" spans="1:96" ht="15">
      <c r="A83" s="70">
        <v>20601</v>
      </c>
      <c r="B83" s="2" t="s">
        <v>198</v>
      </c>
      <c r="C83" s="2" t="s">
        <v>199</v>
      </c>
      <c r="D83" s="2" t="s">
        <v>200</v>
      </c>
      <c r="E83" s="4">
        <f>SUM(F83:AEY83)</f>
        <v>60</v>
      </c>
      <c r="R83" s="1"/>
      <c r="CO83">
        <v>20</v>
      </c>
      <c r="CQ83">
        <v>20</v>
      </c>
      <c r="CR83">
        <v>20</v>
      </c>
    </row>
    <row r="84" spans="1:96" ht="15">
      <c r="A84" s="70">
        <v>30103</v>
      </c>
      <c r="B84" s="2" t="s">
        <v>136</v>
      </c>
      <c r="C84" s="2" t="s">
        <v>136</v>
      </c>
      <c r="D84" s="2" t="s">
        <v>201</v>
      </c>
      <c r="E84" s="4">
        <f>SUM(F84:AEY84)</f>
        <v>57</v>
      </c>
      <c r="R84" s="1"/>
      <c r="CO84">
        <v>19</v>
      </c>
      <c r="CQ84">
        <v>19</v>
      </c>
      <c r="CR84">
        <v>19</v>
      </c>
    </row>
    <row r="85" spans="1:96" ht="15">
      <c r="A85" s="70">
        <v>40607</v>
      </c>
      <c r="B85" s="2" t="s">
        <v>147</v>
      </c>
      <c r="C85" s="2" t="s">
        <v>176</v>
      </c>
      <c r="D85" s="2" t="s">
        <v>107</v>
      </c>
      <c r="E85" s="4">
        <f>SUM(F85:AEY85)</f>
        <v>57</v>
      </c>
      <c r="CO85">
        <v>19</v>
      </c>
      <c r="CQ85">
        <v>19</v>
      </c>
      <c r="CR85">
        <v>19</v>
      </c>
    </row>
    <row r="86" spans="1:96" ht="15">
      <c r="A86" s="70">
        <v>20207</v>
      </c>
      <c r="B86" s="2" t="s">
        <v>198</v>
      </c>
      <c r="C86" s="2" t="s">
        <v>202</v>
      </c>
      <c r="D86" s="2" t="s">
        <v>203</v>
      </c>
      <c r="E86" s="4">
        <f>SUM(F86:AEY86)</f>
        <v>57</v>
      </c>
      <c r="R86" s="1"/>
      <c r="CO86">
        <v>19</v>
      </c>
      <c r="CQ86">
        <v>19</v>
      </c>
      <c r="CR86">
        <v>19</v>
      </c>
    </row>
    <row r="87" spans="1:96" ht="15">
      <c r="A87" s="70">
        <v>90105</v>
      </c>
      <c r="B87" s="2" t="s">
        <v>109</v>
      </c>
      <c r="C87" s="2" t="s">
        <v>191</v>
      </c>
      <c r="D87" s="2" t="s">
        <v>204</v>
      </c>
      <c r="E87" s="4">
        <f>SUM(F87:AEY87)</f>
        <v>57</v>
      </c>
      <c r="CO87">
        <v>19</v>
      </c>
      <c r="CQ87">
        <v>19</v>
      </c>
      <c r="CR87">
        <v>19</v>
      </c>
    </row>
    <row r="88" spans="1:96" ht="15">
      <c r="A88" s="70">
        <v>50316</v>
      </c>
      <c r="B88" s="2" t="s">
        <v>151</v>
      </c>
      <c r="C88" s="2" t="s">
        <v>205</v>
      </c>
      <c r="D88" s="2" t="s">
        <v>206</v>
      </c>
      <c r="E88" s="4">
        <f>SUM(F88:AEY88)</f>
        <v>54</v>
      </c>
      <c r="CO88">
        <v>18</v>
      </c>
      <c r="CQ88">
        <v>18</v>
      </c>
      <c r="CR88">
        <v>18</v>
      </c>
    </row>
    <row r="89" spans="1:96" ht="15">
      <c r="A89" s="70">
        <v>20101</v>
      </c>
      <c r="B89" s="2" t="s">
        <v>198</v>
      </c>
      <c r="C89" s="2" t="s">
        <v>207</v>
      </c>
      <c r="D89" s="2" t="s">
        <v>208</v>
      </c>
      <c r="E89" s="4">
        <f>SUM(F89:AEY89)</f>
        <v>51</v>
      </c>
      <c r="R89" s="1"/>
      <c r="CO89">
        <v>17</v>
      </c>
      <c r="CQ89">
        <v>17</v>
      </c>
      <c r="CR89">
        <v>17</v>
      </c>
    </row>
    <row r="90" spans="1:96" ht="15">
      <c r="A90" s="70">
        <v>80505</v>
      </c>
      <c r="B90" s="2" t="s">
        <v>96</v>
      </c>
      <c r="C90" s="2" t="s">
        <v>141</v>
      </c>
      <c r="D90" s="2" t="s">
        <v>209</v>
      </c>
      <c r="E90" s="4">
        <f>SUM(F90:AEY90)</f>
        <v>48</v>
      </c>
      <c r="CO90">
        <v>16</v>
      </c>
      <c r="CQ90">
        <v>16</v>
      </c>
      <c r="CR90">
        <v>16</v>
      </c>
    </row>
    <row r="91" spans="1:96" ht="15">
      <c r="A91" s="70">
        <v>130310</v>
      </c>
      <c r="B91" s="2" t="s">
        <v>99</v>
      </c>
      <c r="C91" s="2" t="s">
        <v>210</v>
      </c>
      <c r="D91" s="2" t="s">
        <v>211</v>
      </c>
      <c r="E91" s="4">
        <f>SUM(F91:AEY91)</f>
        <v>48</v>
      </c>
      <c r="CO91">
        <v>16</v>
      </c>
      <c r="CQ91">
        <v>16</v>
      </c>
      <c r="CR91">
        <v>16</v>
      </c>
    </row>
    <row r="92" spans="1:96" ht="15">
      <c r="A92" s="70">
        <v>40205</v>
      </c>
      <c r="B92" s="2" t="s">
        <v>147</v>
      </c>
      <c r="C92" s="2" t="s">
        <v>212</v>
      </c>
      <c r="D92" s="2" t="s">
        <v>213</v>
      </c>
      <c r="E92" s="4">
        <f>SUM(F92:AEY92)</f>
        <v>48</v>
      </c>
      <c r="CO92">
        <v>16</v>
      </c>
      <c r="CQ92">
        <v>16</v>
      </c>
      <c r="CR92">
        <v>16</v>
      </c>
    </row>
    <row r="93" spans="1:96" ht="15">
      <c r="A93" s="70">
        <v>40404</v>
      </c>
      <c r="B93" s="2" t="s">
        <v>147</v>
      </c>
      <c r="C93" s="2" t="s">
        <v>214</v>
      </c>
      <c r="D93" s="2" t="s">
        <v>215</v>
      </c>
      <c r="E93" s="4">
        <f>SUM(F93:AEY93)</f>
        <v>42</v>
      </c>
      <c r="CO93">
        <v>14</v>
      </c>
      <c r="CQ93">
        <v>14</v>
      </c>
      <c r="CR93">
        <v>14</v>
      </c>
    </row>
    <row r="94" spans="1:96" ht="15">
      <c r="A94" s="70">
        <v>130301</v>
      </c>
      <c r="B94" s="2" t="s">
        <v>99</v>
      </c>
      <c r="C94" s="2" t="s">
        <v>210</v>
      </c>
      <c r="D94" s="2" t="s">
        <v>216</v>
      </c>
      <c r="E94" s="4">
        <f>SUM(F94:AEY94)</f>
        <v>42</v>
      </c>
      <c r="CO94">
        <v>14</v>
      </c>
      <c r="CQ94">
        <v>14</v>
      </c>
      <c r="CR94">
        <v>14</v>
      </c>
    </row>
    <row r="95" spans="1:96" ht="15">
      <c r="A95" s="70">
        <v>10217</v>
      </c>
      <c r="B95" s="2" t="s">
        <v>161</v>
      </c>
      <c r="C95" s="2" t="s">
        <v>167</v>
      </c>
      <c r="D95" s="2" t="s">
        <v>217</v>
      </c>
      <c r="E95" s="4">
        <f>SUM(F95:AEY95)</f>
        <v>42</v>
      </c>
      <c r="CO95">
        <v>14</v>
      </c>
      <c r="CQ95">
        <v>14</v>
      </c>
      <c r="CR95">
        <v>14</v>
      </c>
    </row>
    <row r="96" spans="1:96" ht="15">
      <c r="A96" s="70">
        <v>30110</v>
      </c>
      <c r="B96" s="2" t="s">
        <v>136</v>
      </c>
      <c r="C96" s="2" t="s">
        <v>136</v>
      </c>
      <c r="D96" s="2" t="s">
        <v>218</v>
      </c>
      <c r="E96" s="4">
        <f>SUM(F96:AEY96)</f>
        <v>42</v>
      </c>
      <c r="R96" s="1"/>
      <c r="CO96">
        <v>14</v>
      </c>
      <c r="CQ96">
        <v>14</v>
      </c>
      <c r="CR96">
        <v>14</v>
      </c>
    </row>
    <row r="97" spans="1:96" ht="15">
      <c r="A97" s="70">
        <v>90401</v>
      </c>
      <c r="B97" s="2" t="s">
        <v>109</v>
      </c>
      <c r="C97" s="2" t="s">
        <v>219</v>
      </c>
      <c r="D97" s="2" t="s">
        <v>220</v>
      </c>
      <c r="E97" s="4">
        <f>SUM(F97:AEY97)</f>
        <v>39</v>
      </c>
      <c r="CO97">
        <v>13</v>
      </c>
      <c r="CQ97">
        <v>13</v>
      </c>
      <c r="CR97">
        <v>13</v>
      </c>
    </row>
    <row r="98" spans="1:96" ht="15">
      <c r="A98" s="70">
        <v>40204</v>
      </c>
      <c r="B98" s="2" t="s">
        <v>147</v>
      </c>
      <c r="C98" s="2" t="s">
        <v>212</v>
      </c>
      <c r="D98" s="2" t="s">
        <v>221</v>
      </c>
      <c r="E98" s="4">
        <f>SUM(F98:AEY98)</f>
        <v>36</v>
      </c>
      <c r="CO98">
        <v>12</v>
      </c>
      <c r="CQ98">
        <v>12</v>
      </c>
      <c r="CR98">
        <v>12</v>
      </c>
    </row>
    <row r="99" spans="1:96" ht="15">
      <c r="A99" s="70">
        <v>10402</v>
      </c>
      <c r="B99" s="2" t="s">
        <v>161</v>
      </c>
      <c r="C99" s="2" t="s">
        <v>222</v>
      </c>
      <c r="D99" s="2" t="s">
        <v>223</v>
      </c>
      <c r="E99" s="4">
        <f>SUM(F99:AEY99)</f>
        <v>36</v>
      </c>
      <c r="CO99">
        <v>12</v>
      </c>
      <c r="CQ99">
        <v>12</v>
      </c>
      <c r="CR99">
        <v>12</v>
      </c>
    </row>
    <row r="100" spans="1:96" ht="15">
      <c r="A100" s="70">
        <v>30101</v>
      </c>
      <c r="B100" s="2" t="s">
        <v>136</v>
      </c>
      <c r="C100" s="2" t="s">
        <v>136</v>
      </c>
      <c r="D100" s="2" t="s">
        <v>224</v>
      </c>
      <c r="E100" s="4">
        <f>SUM(F100:AEY100)</f>
        <v>36</v>
      </c>
      <c r="R100" s="1"/>
      <c r="CO100">
        <v>12</v>
      </c>
      <c r="CQ100">
        <v>12</v>
      </c>
      <c r="CR100">
        <v>12</v>
      </c>
    </row>
    <row r="101" spans="1:96" ht="15">
      <c r="A101" s="70">
        <v>30102</v>
      </c>
      <c r="B101" s="2" t="s">
        <v>136</v>
      </c>
      <c r="C101" s="2" t="s">
        <v>136</v>
      </c>
      <c r="D101" s="2" t="s">
        <v>225</v>
      </c>
      <c r="E101" s="4">
        <f>SUM(F101:AEY101)</f>
        <v>36</v>
      </c>
      <c r="R101" s="1"/>
      <c r="CO101">
        <v>12</v>
      </c>
      <c r="CQ101">
        <v>12</v>
      </c>
      <c r="CR101">
        <v>12</v>
      </c>
    </row>
    <row r="102" spans="1:96" ht="15">
      <c r="A102" s="70">
        <v>40103</v>
      </c>
      <c r="B102" s="2" t="s">
        <v>147</v>
      </c>
      <c r="C102" s="2" t="s">
        <v>148</v>
      </c>
      <c r="D102" s="2" t="s">
        <v>226</v>
      </c>
      <c r="E102" s="4">
        <f>SUM(F102:AEY102)</f>
        <v>36</v>
      </c>
      <c r="CO102">
        <v>12</v>
      </c>
      <c r="CQ102">
        <v>12</v>
      </c>
      <c r="CR102">
        <v>12</v>
      </c>
    </row>
    <row r="103" spans="1:96" ht="15">
      <c r="A103" s="70">
        <v>40503</v>
      </c>
      <c r="B103" s="2" t="s">
        <v>147</v>
      </c>
      <c r="C103" s="2" t="s">
        <v>227</v>
      </c>
      <c r="D103" s="2" t="s">
        <v>227</v>
      </c>
      <c r="E103" s="4">
        <f>SUM(F103:AEY103)</f>
        <v>33</v>
      </c>
      <c r="CO103">
        <v>11</v>
      </c>
      <c r="CQ103">
        <v>11</v>
      </c>
      <c r="CR103">
        <v>11</v>
      </c>
    </row>
    <row r="104" spans="1:96" ht="15">
      <c r="A104" s="70">
        <v>91003</v>
      </c>
      <c r="B104" s="2" t="s">
        <v>109</v>
      </c>
      <c r="C104" s="2" t="s">
        <v>110</v>
      </c>
      <c r="D104" s="2" t="s">
        <v>228</v>
      </c>
      <c r="E104" s="4">
        <f>SUM(F104:AEY104)</f>
        <v>33</v>
      </c>
      <c r="CO104">
        <v>11</v>
      </c>
      <c r="CQ104">
        <v>11</v>
      </c>
      <c r="CR104">
        <v>11</v>
      </c>
    </row>
    <row r="105" spans="1:96" ht="15">
      <c r="A105" s="70">
        <v>40610</v>
      </c>
      <c r="B105" s="2" t="s">
        <v>147</v>
      </c>
      <c r="C105" s="2" t="s">
        <v>176</v>
      </c>
      <c r="D105" s="2" t="s">
        <v>229</v>
      </c>
      <c r="E105" s="4">
        <f>SUM(F105:AEY105)</f>
        <v>33</v>
      </c>
      <c r="CO105">
        <v>11</v>
      </c>
      <c r="CQ105">
        <v>11</v>
      </c>
      <c r="CR105">
        <v>11</v>
      </c>
    </row>
    <row r="106" spans="1:96" ht="15">
      <c r="A106" s="70">
        <v>130312</v>
      </c>
      <c r="B106" s="2" t="s">
        <v>99</v>
      </c>
      <c r="C106" s="2" t="s">
        <v>210</v>
      </c>
      <c r="D106" s="2" t="s">
        <v>230</v>
      </c>
      <c r="E106" s="4">
        <f>SUM(F106:AEY106)</f>
        <v>33</v>
      </c>
      <c r="CO106">
        <v>11</v>
      </c>
      <c r="CQ106">
        <v>11</v>
      </c>
      <c r="CR106">
        <v>11</v>
      </c>
    </row>
    <row r="107" spans="1:96" ht="15">
      <c r="A107" s="70">
        <v>20201</v>
      </c>
      <c r="B107" s="2" t="s">
        <v>198</v>
      </c>
      <c r="C107" s="2" t="s">
        <v>202</v>
      </c>
      <c r="D107" s="2" t="s">
        <v>231</v>
      </c>
      <c r="E107" s="4">
        <f>SUM(F107:AEY107)</f>
        <v>30</v>
      </c>
      <c r="R107" s="1"/>
      <c r="CO107">
        <v>10</v>
      </c>
      <c r="CQ107">
        <v>10</v>
      </c>
      <c r="CR107">
        <v>10</v>
      </c>
    </row>
    <row r="108" spans="1:96" ht="15">
      <c r="A108" s="70">
        <v>20605</v>
      </c>
      <c r="B108" s="2" t="s">
        <v>198</v>
      </c>
      <c r="C108" s="2" t="s">
        <v>199</v>
      </c>
      <c r="D108" s="2" t="s">
        <v>170</v>
      </c>
      <c r="E108" s="4">
        <f>SUM(F108:AEY108)</f>
        <v>30</v>
      </c>
      <c r="R108" s="1"/>
      <c r="CO108">
        <v>10</v>
      </c>
      <c r="CQ108">
        <v>10</v>
      </c>
      <c r="CR108">
        <v>10</v>
      </c>
    </row>
    <row r="109" spans="1:96" ht="15">
      <c r="A109" s="70">
        <v>40606</v>
      </c>
      <c r="B109" s="2" t="s">
        <v>147</v>
      </c>
      <c r="C109" s="2" t="s">
        <v>176</v>
      </c>
      <c r="D109" s="2" t="s">
        <v>232</v>
      </c>
      <c r="E109" s="4">
        <f>SUM(F109:AEY109)</f>
        <v>30</v>
      </c>
      <c r="CO109">
        <v>10</v>
      </c>
      <c r="CQ109">
        <v>10</v>
      </c>
      <c r="CR109">
        <v>10</v>
      </c>
    </row>
    <row r="110" spans="1:96" ht="15">
      <c r="A110" s="70">
        <v>130714</v>
      </c>
      <c r="B110" s="2" t="s">
        <v>99</v>
      </c>
      <c r="C110" s="2" t="s">
        <v>133</v>
      </c>
      <c r="D110" s="2" t="s">
        <v>233</v>
      </c>
      <c r="E110" s="4">
        <f>SUM(F110:AEY110)</f>
        <v>30</v>
      </c>
      <c r="CO110">
        <v>10</v>
      </c>
      <c r="CQ110">
        <v>10</v>
      </c>
      <c r="CR110">
        <v>10</v>
      </c>
    </row>
    <row r="111" spans="1:96" ht="15">
      <c r="A111" s="70">
        <v>20104</v>
      </c>
      <c r="B111" s="2" t="s">
        <v>198</v>
      </c>
      <c r="C111" s="2" t="s">
        <v>207</v>
      </c>
      <c r="D111" s="2" t="s">
        <v>234</v>
      </c>
      <c r="E111" s="4">
        <f>SUM(F111:AEY111)</f>
        <v>30</v>
      </c>
      <c r="R111" s="1"/>
      <c r="CO111">
        <v>10</v>
      </c>
      <c r="CQ111">
        <v>10</v>
      </c>
      <c r="CR111">
        <v>10</v>
      </c>
    </row>
    <row r="112" spans="1:96" ht="24">
      <c r="A112" s="70">
        <v>40201</v>
      </c>
      <c r="B112" s="2" t="s">
        <v>147</v>
      </c>
      <c r="C112" s="2" t="s">
        <v>212</v>
      </c>
      <c r="D112" s="2" t="s">
        <v>235</v>
      </c>
      <c r="E112" s="4">
        <f>SUM(F112:AEY112)</f>
        <v>30</v>
      </c>
      <c r="CO112">
        <v>10</v>
      </c>
      <c r="CQ112">
        <v>10</v>
      </c>
      <c r="CR112">
        <v>10</v>
      </c>
    </row>
    <row r="113" spans="1:96" ht="15">
      <c r="A113" s="70">
        <v>40101</v>
      </c>
      <c r="B113" s="2" t="s">
        <v>147</v>
      </c>
      <c r="C113" s="2" t="s">
        <v>148</v>
      </c>
      <c r="D113" s="2" t="s">
        <v>236</v>
      </c>
      <c r="E113" s="4">
        <f>SUM(F113:AEY113)</f>
        <v>26</v>
      </c>
      <c r="CO113">
        <v>8</v>
      </c>
      <c r="CQ113">
        <v>9</v>
      </c>
      <c r="CR113">
        <v>9</v>
      </c>
    </row>
    <row r="114" spans="1:96" ht="15">
      <c r="A114" s="70">
        <v>40502</v>
      </c>
      <c r="B114" s="2" t="s">
        <v>147</v>
      </c>
      <c r="C114" s="2" t="s">
        <v>227</v>
      </c>
      <c r="D114" s="2" t="s">
        <v>237</v>
      </c>
      <c r="E114" s="4">
        <f>SUM(F114:AEY114)</f>
        <v>24</v>
      </c>
      <c r="CO114">
        <v>8</v>
      </c>
      <c r="CQ114">
        <v>8</v>
      </c>
      <c r="CR114">
        <v>8</v>
      </c>
    </row>
    <row r="115" spans="1:96" ht="15">
      <c r="A115" s="70">
        <v>91002</v>
      </c>
      <c r="B115" s="2" t="s">
        <v>109</v>
      </c>
      <c r="C115" s="2" t="s">
        <v>110</v>
      </c>
      <c r="D115" s="2" t="s">
        <v>238</v>
      </c>
      <c r="E115" s="4">
        <f>SUM(F115:AEY115)</f>
        <v>24</v>
      </c>
      <c r="CO115">
        <v>8</v>
      </c>
      <c r="CQ115">
        <v>8</v>
      </c>
      <c r="CR115">
        <v>8</v>
      </c>
    </row>
    <row r="116" spans="1:96" ht="15">
      <c r="A116" s="70">
        <v>10213</v>
      </c>
      <c r="B116" s="2" t="s">
        <v>161</v>
      </c>
      <c r="C116" s="2" t="s">
        <v>167</v>
      </c>
      <c r="D116" s="2" t="s">
        <v>239</v>
      </c>
      <c r="E116" s="4">
        <f>SUM(F116:AEY116)</f>
        <v>21</v>
      </c>
      <c r="CO116">
        <v>7</v>
      </c>
      <c r="CQ116">
        <v>7</v>
      </c>
      <c r="CR116">
        <v>7</v>
      </c>
    </row>
    <row r="117" spans="1:96" ht="15">
      <c r="A117" s="70">
        <v>130401</v>
      </c>
      <c r="B117" s="2" t="s">
        <v>99</v>
      </c>
      <c r="C117" s="2" t="s">
        <v>240</v>
      </c>
      <c r="D117" s="2" t="s">
        <v>241</v>
      </c>
      <c r="E117" s="4">
        <f>SUM(F117:AEY117)</f>
        <v>21</v>
      </c>
      <c r="CO117">
        <v>7</v>
      </c>
      <c r="CQ117">
        <v>7</v>
      </c>
      <c r="CR117">
        <v>7</v>
      </c>
    </row>
    <row r="118" spans="1:96" ht="15">
      <c r="A118" s="70">
        <v>91010</v>
      </c>
      <c r="B118" s="2" t="s">
        <v>109</v>
      </c>
      <c r="C118" s="2" t="s">
        <v>110</v>
      </c>
      <c r="D118" s="2" t="s">
        <v>242</v>
      </c>
      <c r="E118" s="4">
        <f>SUM(F118:AEY118)</f>
        <v>21</v>
      </c>
      <c r="CO118">
        <v>7</v>
      </c>
      <c r="CQ118">
        <v>7</v>
      </c>
      <c r="CR118">
        <v>7</v>
      </c>
    </row>
    <row r="119" spans="1:96" ht="15">
      <c r="A119" s="70">
        <v>20103</v>
      </c>
      <c r="B119" s="2" t="s">
        <v>198</v>
      </c>
      <c r="C119" s="2" t="s">
        <v>207</v>
      </c>
      <c r="D119" s="2" t="s">
        <v>243</v>
      </c>
      <c r="E119" s="4">
        <f>SUM(F119:AEY119)</f>
        <v>21</v>
      </c>
      <c r="R119" s="1"/>
      <c r="CO119">
        <v>7</v>
      </c>
      <c r="CQ119">
        <v>7</v>
      </c>
      <c r="CR119">
        <v>7</v>
      </c>
    </row>
    <row r="120" spans="1:96" ht="24">
      <c r="A120" s="70">
        <v>120206</v>
      </c>
      <c r="B120" s="2" t="s">
        <v>182</v>
      </c>
      <c r="C120" s="2" t="s">
        <v>244</v>
      </c>
      <c r="D120" s="2" t="s">
        <v>245</v>
      </c>
      <c r="E120" s="4">
        <f>SUM(F120:AEY120)</f>
        <v>21</v>
      </c>
      <c r="CO120">
        <v>7</v>
      </c>
      <c r="CQ120">
        <v>7</v>
      </c>
      <c r="CR120">
        <v>7</v>
      </c>
    </row>
    <row r="121" spans="1:96" ht="15">
      <c r="A121" s="70">
        <v>70303</v>
      </c>
      <c r="B121" s="2" t="s">
        <v>246</v>
      </c>
      <c r="C121" s="2" t="s">
        <v>246</v>
      </c>
      <c r="D121" s="2" t="s">
        <v>238</v>
      </c>
      <c r="E121" s="4">
        <f>SUM(F121:AEY121)</f>
        <v>21</v>
      </c>
      <c r="CO121">
        <v>7</v>
      </c>
      <c r="CQ121">
        <v>7</v>
      </c>
      <c r="CR121">
        <v>7</v>
      </c>
    </row>
    <row r="122" spans="1:96" ht="15">
      <c r="A122" s="70">
        <v>50101</v>
      </c>
      <c r="B122" s="2" t="s">
        <v>151</v>
      </c>
      <c r="C122" s="2" t="s">
        <v>247</v>
      </c>
      <c r="D122" s="2" t="s">
        <v>248</v>
      </c>
      <c r="E122" s="4">
        <f>SUM(F122:AEY122)</f>
        <v>21</v>
      </c>
      <c r="CO122">
        <v>7</v>
      </c>
      <c r="CQ122">
        <v>7</v>
      </c>
      <c r="CR122">
        <v>7</v>
      </c>
    </row>
    <row r="123" spans="1:96" ht="24">
      <c r="A123" s="70">
        <v>110102</v>
      </c>
      <c r="B123" s="2" t="s">
        <v>249</v>
      </c>
      <c r="C123" s="2" t="s">
        <v>250</v>
      </c>
      <c r="D123" s="2" t="s">
        <v>251</v>
      </c>
      <c r="E123" s="4">
        <f>SUM(F123:AEY123)</f>
        <v>21</v>
      </c>
      <c r="CO123">
        <v>7</v>
      </c>
      <c r="CQ123">
        <v>7</v>
      </c>
      <c r="CR123">
        <v>7</v>
      </c>
    </row>
    <row r="124" spans="1:96" ht="15">
      <c r="A124" s="70">
        <v>30109</v>
      </c>
      <c r="B124" s="2" t="s">
        <v>136</v>
      </c>
      <c r="C124" s="2" t="s">
        <v>136</v>
      </c>
      <c r="D124" s="2" t="s">
        <v>252</v>
      </c>
      <c r="E124" s="4">
        <f>SUM(F124:AEY124)</f>
        <v>21</v>
      </c>
      <c r="R124" s="1"/>
      <c r="CO124">
        <v>7</v>
      </c>
      <c r="CQ124">
        <v>7</v>
      </c>
      <c r="CR124">
        <v>7</v>
      </c>
    </row>
    <row r="125" spans="1:96" ht="15">
      <c r="A125" s="70">
        <v>20606</v>
      </c>
      <c r="B125" s="2" t="s">
        <v>198</v>
      </c>
      <c r="C125" s="2" t="s">
        <v>199</v>
      </c>
      <c r="D125" s="2" t="s">
        <v>253</v>
      </c>
      <c r="E125" s="4">
        <f>SUM(F125:AEY125)</f>
        <v>21</v>
      </c>
      <c r="R125" s="1"/>
      <c r="CO125">
        <v>7</v>
      </c>
      <c r="CQ125">
        <v>7</v>
      </c>
      <c r="CR125">
        <v>7</v>
      </c>
    </row>
    <row r="126" spans="1:96" ht="15">
      <c r="A126" s="70">
        <v>91005</v>
      </c>
      <c r="B126" s="2" t="s">
        <v>109</v>
      </c>
      <c r="C126" s="2" t="s">
        <v>110</v>
      </c>
      <c r="D126" s="2" t="s">
        <v>254</v>
      </c>
      <c r="E126" s="4">
        <f>SUM(F126:AEY126)</f>
        <v>21</v>
      </c>
      <c r="CO126">
        <v>7</v>
      </c>
      <c r="CQ126">
        <v>7</v>
      </c>
      <c r="CR126">
        <v>7</v>
      </c>
    </row>
    <row r="127" spans="1:96" ht="15">
      <c r="A127" s="70">
        <v>40301</v>
      </c>
      <c r="B127" s="2" t="s">
        <v>147</v>
      </c>
      <c r="C127" s="2" t="s">
        <v>255</v>
      </c>
      <c r="D127" s="2" t="s">
        <v>256</v>
      </c>
      <c r="E127" s="4">
        <f>SUM(F127:AEY127)</f>
        <v>18</v>
      </c>
      <c r="CO127">
        <v>6</v>
      </c>
      <c r="CQ127">
        <v>6</v>
      </c>
      <c r="CR127">
        <v>6</v>
      </c>
    </row>
    <row r="128" spans="1:96" ht="15">
      <c r="A128" s="70">
        <v>130707</v>
      </c>
      <c r="B128" s="2" t="s">
        <v>99</v>
      </c>
      <c r="C128" s="2" t="s">
        <v>133</v>
      </c>
      <c r="D128" s="2" t="s">
        <v>257</v>
      </c>
      <c r="E128" s="4">
        <f>SUM(F128:AEY128)</f>
        <v>18</v>
      </c>
      <c r="CO128">
        <v>6</v>
      </c>
      <c r="CQ128">
        <v>6</v>
      </c>
      <c r="CR128">
        <v>6</v>
      </c>
    </row>
    <row r="129" spans="1:96" ht="15">
      <c r="A129" s="70">
        <v>20301</v>
      </c>
      <c r="B129" s="2" t="s">
        <v>198</v>
      </c>
      <c r="C129" s="2" t="s">
        <v>258</v>
      </c>
      <c r="D129" s="2" t="s">
        <v>259</v>
      </c>
      <c r="E129" s="4">
        <f>SUM(F129:AEY129)</f>
        <v>18</v>
      </c>
      <c r="R129" s="1"/>
      <c r="CO129">
        <v>6</v>
      </c>
      <c r="CQ129">
        <v>6</v>
      </c>
      <c r="CR129">
        <v>6</v>
      </c>
    </row>
    <row r="130" spans="1:96" ht="15">
      <c r="A130" s="70">
        <v>20401</v>
      </c>
      <c r="B130" s="2" t="s">
        <v>198</v>
      </c>
      <c r="C130" s="2" t="s">
        <v>260</v>
      </c>
      <c r="D130" s="2" t="s">
        <v>261</v>
      </c>
      <c r="E130" s="4">
        <f>SUM(F130:AEY130)</f>
        <v>18</v>
      </c>
      <c r="R130" s="1"/>
      <c r="CO130">
        <v>6</v>
      </c>
      <c r="CQ130">
        <v>6</v>
      </c>
      <c r="CR130">
        <v>6</v>
      </c>
    </row>
    <row r="131" spans="1:96" ht="15">
      <c r="A131" s="70">
        <v>40515</v>
      </c>
      <c r="B131" s="2" t="s">
        <v>147</v>
      </c>
      <c r="C131" s="2" t="s">
        <v>227</v>
      </c>
      <c r="D131" s="2" t="s">
        <v>262</v>
      </c>
      <c r="E131" s="4">
        <f>SUM(F131:AEY131)</f>
        <v>18</v>
      </c>
      <c r="CO131">
        <v>6</v>
      </c>
      <c r="CQ131">
        <v>6</v>
      </c>
      <c r="CR131">
        <v>6</v>
      </c>
    </row>
    <row r="132" spans="1:96" ht="15">
      <c r="A132" s="70">
        <v>130104</v>
      </c>
      <c r="B132" s="2" t="s">
        <v>99</v>
      </c>
      <c r="C132" s="2" t="s">
        <v>100</v>
      </c>
      <c r="D132" s="2" t="s">
        <v>263</v>
      </c>
      <c r="E132" s="4">
        <f>SUM(F132:AEY132)</f>
        <v>18</v>
      </c>
      <c r="CO132">
        <v>6</v>
      </c>
      <c r="CQ132">
        <v>6</v>
      </c>
      <c r="CR132">
        <v>6</v>
      </c>
    </row>
    <row r="133" spans="1:96" ht="15">
      <c r="A133" s="70">
        <v>20105</v>
      </c>
      <c r="B133" s="2" t="s">
        <v>198</v>
      </c>
      <c r="C133" s="2" t="s">
        <v>207</v>
      </c>
      <c r="D133" s="2" t="s">
        <v>264</v>
      </c>
      <c r="E133" s="4">
        <f>SUM(F133:AEY133)</f>
        <v>15</v>
      </c>
      <c r="R133" s="1"/>
      <c r="CO133">
        <v>5</v>
      </c>
      <c r="CQ133">
        <v>5</v>
      </c>
      <c r="CR133">
        <v>5</v>
      </c>
    </row>
    <row r="134" spans="1:96" ht="15">
      <c r="A134" s="70">
        <v>10101</v>
      </c>
      <c r="B134" s="2" t="s">
        <v>161</v>
      </c>
      <c r="C134" s="2" t="s">
        <v>161</v>
      </c>
      <c r="D134" s="2" t="s">
        <v>265</v>
      </c>
      <c r="E134" s="4">
        <f>SUM(F134:AEY134)</f>
        <v>15</v>
      </c>
      <c r="CO134">
        <v>5</v>
      </c>
      <c r="CQ134">
        <v>5</v>
      </c>
      <c r="CR134">
        <v>5</v>
      </c>
    </row>
    <row r="135" spans="1:96" ht="15">
      <c r="A135" s="70">
        <v>20602</v>
      </c>
      <c r="B135" s="2" t="s">
        <v>198</v>
      </c>
      <c r="C135" s="2" t="s">
        <v>199</v>
      </c>
      <c r="D135" s="2" t="s">
        <v>266</v>
      </c>
      <c r="E135" s="4">
        <f>SUM(F135:AEY135)</f>
        <v>15</v>
      </c>
      <c r="R135" s="1"/>
      <c r="CO135">
        <v>5</v>
      </c>
      <c r="CQ135">
        <v>5</v>
      </c>
      <c r="CR135">
        <v>5</v>
      </c>
    </row>
    <row r="136" spans="1:96" ht="15">
      <c r="A136" s="70">
        <v>90301</v>
      </c>
      <c r="B136" s="2" t="s">
        <v>109</v>
      </c>
      <c r="C136" s="2" t="s">
        <v>267</v>
      </c>
      <c r="D136" s="2" t="s">
        <v>268</v>
      </c>
      <c r="E136" s="4">
        <f>SUM(F136:AEY136)</f>
        <v>15</v>
      </c>
      <c r="CO136">
        <v>5</v>
      </c>
      <c r="CQ136">
        <v>5</v>
      </c>
      <c r="CR136">
        <v>5</v>
      </c>
    </row>
    <row r="137" spans="1:96" ht="15">
      <c r="A137" s="70">
        <v>80502</v>
      </c>
      <c r="B137" s="2" t="s">
        <v>96</v>
      </c>
      <c r="C137" s="2" t="s">
        <v>141</v>
      </c>
      <c r="D137" s="2" t="s">
        <v>269</v>
      </c>
      <c r="E137" s="4">
        <f>SUM(F137:AEY137)</f>
        <v>15</v>
      </c>
      <c r="CO137">
        <v>5</v>
      </c>
      <c r="CQ137">
        <v>5</v>
      </c>
      <c r="CR137">
        <v>5</v>
      </c>
    </row>
    <row r="138" spans="1:96" ht="15">
      <c r="A138" s="70">
        <v>40801</v>
      </c>
      <c r="B138" s="2" t="s">
        <v>147</v>
      </c>
      <c r="C138" s="2" t="s">
        <v>270</v>
      </c>
      <c r="D138" s="2" t="s">
        <v>270</v>
      </c>
      <c r="E138" s="4">
        <f>SUM(F138:AEY138)</f>
        <v>15</v>
      </c>
      <c r="CO138">
        <v>5</v>
      </c>
      <c r="CQ138">
        <v>5</v>
      </c>
      <c r="CR138">
        <v>5</v>
      </c>
    </row>
    <row r="139" spans="1:96" ht="24">
      <c r="A139" s="70">
        <v>120108</v>
      </c>
      <c r="B139" s="2" t="s">
        <v>182</v>
      </c>
      <c r="C139" s="2" t="s">
        <v>271</v>
      </c>
      <c r="D139" s="2" t="s">
        <v>272</v>
      </c>
      <c r="E139" s="4">
        <f>SUM(F139:AEY139)</f>
        <v>15</v>
      </c>
      <c r="CO139">
        <v>5</v>
      </c>
      <c r="CQ139">
        <v>5</v>
      </c>
      <c r="CR139">
        <v>5</v>
      </c>
    </row>
    <row r="140" spans="1:96" ht="15">
      <c r="A140" s="70">
        <v>130408</v>
      </c>
      <c r="B140" s="2" t="s">
        <v>99</v>
      </c>
      <c r="C140" s="2" t="s">
        <v>240</v>
      </c>
      <c r="D140" s="2" t="s">
        <v>273</v>
      </c>
      <c r="E140" s="4">
        <f>SUM(F140:AEY140)</f>
        <v>15</v>
      </c>
      <c r="CO140">
        <v>5</v>
      </c>
      <c r="CQ140">
        <v>5</v>
      </c>
      <c r="CR140">
        <v>5</v>
      </c>
    </row>
    <row r="141" spans="1:96" ht="15">
      <c r="A141" s="70">
        <v>10303</v>
      </c>
      <c r="B141" s="2" t="s">
        <v>161</v>
      </c>
      <c r="C141" s="2" t="s">
        <v>162</v>
      </c>
      <c r="D141" s="2" t="s">
        <v>274</v>
      </c>
      <c r="E141" s="4">
        <f>SUM(F141:AEY141)</f>
        <v>15</v>
      </c>
      <c r="R141" s="1"/>
      <c r="CO141">
        <v>5</v>
      </c>
      <c r="CQ141">
        <v>5</v>
      </c>
      <c r="CR141">
        <v>5</v>
      </c>
    </row>
    <row r="142" spans="1:96" ht="15">
      <c r="A142" s="70">
        <v>41104</v>
      </c>
      <c r="B142" s="2" t="s">
        <v>147</v>
      </c>
      <c r="C142" s="2" t="s">
        <v>275</v>
      </c>
      <c r="D142" s="2" t="s">
        <v>275</v>
      </c>
      <c r="E142" s="4">
        <f>SUM(F142:AEY142)</f>
        <v>15</v>
      </c>
      <c r="CO142">
        <v>5</v>
      </c>
      <c r="CQ142">
        <v>5</v>
      </c>
      <c r="CR142">
        <v>5</v>
      </c>
    </row>
    <row r="143" spans="1:96" ht="15">
      <c r="A143" s="70">
        <v>130718</v>
      </c>
      <c r="B143" s="2" t="s">
        <v>99</v>
      </c>
      <c r="C143" s="2" t="s">
        <v>133</v>
      </c>
      <c r="D143" s="2" t="s">
        <v>276</v>
      </c>
      <c r="E143" s="4">
        <f>SUM(F143:AEY143)</f>
        <v>15</v>
      </c>
      <c r="CO143">
        <v>5</v>
      </c>
      <c r="CQ143">
        <v>5</v>
      </c>
      <c r="CR143">
        <v>5</v>
      </c>
    </row>
    <row r="144" spans="1:96" ht="24">
      <c r="A144" s="70">
        <v>120101</v>
      </c>
      <c r="B144" s="2" t="s">
        <v>182</v>
      </c>
      <c r="C144" s="2" t="s">
        <v>271</v>
      </c>
      <c r="D144" s="2" t="s">
        <v>277</v>
      </c>
      <c r="E144" s="4">
        <f>SUM(F144:AEY144)</f>
        <v>15</v>
      </c>
      <c r="CO144">
        <v>5</v>
      </c>
      <c r="CQ144">
        <v>5</v>
      </c>
      <c r="CR144">
        <v>5</v>
      </c>
    </row>
    <row r="145" spans="1:96" ht="15">
      <c r="A145" s="70">
        <v>10401</v>
      </c>
      <c r="B145" s="2" t="s">
        <v>161</v>
      </c>
      <c r="C145" s="2" t="s">
        <v>222</v>
      </c>
      <c r="D145" s="2" t="s">
        <v>278</v>
      </c>
      <c r="E145" s="4">
        <f>SUM(F145:AEY145)</f>
        <v>12</v>
      </c>
      <c r="CO145">
        <v>4</v>
      </c>
      <c r="CQ145">
        <v>4</v>
      </c>
      <c r="CR145">
        <v>4</v>
      </c>
    </row>
    <row r="146" spans="1:96" ht="15">
      <c r="A146" s="70">
        <v>130703</v>
      </c>
      <c r="B146" s="2" t="s">
        <v>99</v>
      </c>
      <c r="C146" s="2" t="s">
        <v>133</v>
      </c>
      <c r="D146" s="2" t="s">
        <v>279</v>
      </c>
      <c r="E146" s="4">
        <f>SUM(F146:AEY146)</f>
        <v>12</v>
      </c>
      <c r="CO146">
        <v>4</v>
      </c>
      <c r="CQ146">
        <v>4</v>
      </c>
      <c r="CR146">
        <v>4</v>
      </c>
    </row>
    <row r="147" spans="1:96" ht="15">
      <c r="A147" s="70">
        <v>20202</v>
      </c>
      <c r="B147" s="2" t="s">
        <v>198</v>
      </c>
      <c r="C147" s="2" t="s">
        <v>202</v>
      </c>
      <c r="D147" s="2" t="s">
        <v>280</v>
      </c>
      <c r="E147" s="4">
        <f>SUM(F147:AEY147)</f>
        <v>12</v>
      </c>
      <c r="R147" s="1"/>
      <c r="CO147">
        <v>4</v>
      </c>
      <c r="CQ147">
        <v>4</v>
      </c>
      <c r="CR147">
        <v>4</v>
      </c>
    </row>
    <row r="148" spans="1:96" ht="15">
      <c r="A148" s="70">
        <v>130303</v>
      </c>
      <c r="B148" s="2" t="s">
        <v>99</v>
      </c>
      <c r="C148" s="2" t="s">
        <v>210</v>
      </c>
      <c r="D148" s="2" t="s">
        <v>281</v>
      </c>
      <c r="E148" s="4">
        <f>SUM(F148:AEY148)</f>
        <v>12</v>
      </c>
      <c r="CO148">
        <v>4</v>
      </c>
      <c r="CQ148">
        <v>4</v>
      </c>
      <c r="CR148">
        <v>4</v>
      </c>
    </row>
    <row r="149" spans="1:96" ht="15">
      <c r="A149" s="70">
        <v>90607</v>
      </c>
      <c r="B149" s="2" t="s">
        <v>109</v>
      </c>
      <c r="C149" s="2" t="s">
        <v>282</v>
      </c>
      <c r="D149" s="2" t="s">
        <v>283</v>
      </c>
      <c r="E149" s="4">
        <f>SUM(F149:AEY149)</f>
        <v>12</v>
      </c>
      <c r="CO149">
        <v>4</v>
      </c>
      <c r="CQ149">
        <v>4</v>
      </c>
      <c r="CR149">
        <v>4</v>
      </c>
    </row>
    <row r="150" spans="1:96" ht="15">
      <c r="A150" s="70">
        <v>10215</v>
      </c>
      <c r="B150" s="2" t="s">
        <v>161</v>
      </c>
      <c r="C150" s="2" t="s">
        <v>167</v>
      </c>
      <c r="D150" s="2" t="s">
        <v>284</v>
      </c>
      <c r="E150" s="4">
        <f>SUM(F150:AEY150)</f>
        <v>12</v>
      </c>
      <c r="CO150">
        <v>4</v>
      </c>
      <c r="CQ150">
        <v>4</v>
      </c>
      <c r="CR150">
        <v>4</v>
      </c>
    </row>
    <row r="151" spans="1:96" ht="15">
      <c r="A151" s="70">
        <v>10203</v>
      </c>
      <c r="B151" s="2" t="s">
        <v>161</v>
      </c>
      <c r="C151" s="2" t="s">
        <v>167</v>
      </c>
      <c r="D151" s="2" t="s">
        <v>285</v>
      </c>
      <c r="E151" s="4">
        <f>SUM(F151:AEY151)</f>
        <v>12</v>
      </c>
      <c r="R151" s="1"/>
      <c r="CO151">
        <v>4</v>
      </c>
      <c r="CQ151">
        <v>4</v>
      </c>
      <c r="CR151">
        <v>4</v>
      </c>
    </row>
    <row r="152" spans="1:96" ht="24">
      <c r="A152" s="70">
        <v>120203</v>
      </c>
      <c r="B152" s="2" t="s">
        <v>182</v>
      </c>
      <c r="C152" s="2" t="s">
        <v>244</v>
      </c>
      <c r="D152" s="2" t="s">
        <v>286</v>
      </c>
      <c r="E152" s="4">
        <f>SUM(F152:AEY152)</f>
        <v>12</v>
      </c>
      <c r="CO152">
        <v>4</v>
      </c>
      <c r="CQ152">
        <v>4</v>
      </c>
      <c r="CR152">
        <v>4</v>
      </c>
    </row>
    <row r="153" spans="1:96" ht="15">
      <c r="A153" s="70">
        <v>91107</v>
      </c>
      <c r="B153" s="2" t="s">
        <v>109</v>
      </c>
      <c r="C153" s="2" t="s">
        <v>180</v>
      </c>
      <c r="D153" s="2" t="s">
        <v>287</v>
      </c>
      <c r="E153" s="4">
        <f>SUM(F153:AEY153)</f>
        <v>12</v>
      </c>
      <c r="CO153">
        <v>4</v>
      </c>
      <c r="CQ153">
        <v>4</v>
      </c>
      <c r="CR153">
        <v>4</v>
      </c>
    </row>
    <row r="154" spans="1:96" ht="24">
      <c r="A154" s="70">
        <v>70301</v>
      </c>
      <c r="B154" s="2" t="s">
        <v>246</v>
      </c>
      <c r="C154" s="2" t="s">
        <v>246</v>
      </c>
      <c r="D154" s="2" t="s">
        <v>288</v>
      </c>
      <c r="E154" s="4">
        <f>SUM(F154:AEY154)</f>
        <v>12</v>
      </c>
      <c r="CO154">
        <v>4</v>
      </c>
      <c r="CQ154">
        <v>4</v>
      </c>
      <c r="CR154">
        <v>4</v>
      </c>
    </row>
    <row r="155" spans="1:96" ht="15">
      <c r="A155" s="70">
        <v>130309</v>
      </c>
      <c r="B155" s="2" t="s">
        <v>99</v>
      </c>
      <c r="C155" s="2" t="s">
        <v>210</v>
      </c>
      <c r="D155" s="2" t="s">
        <v>289</v>
      </c>
      <c r="E155" s="4">
        <f>SUM(F155:AEY155)</f>
        <v>12</v>
      </c>
      <c r="CO155">
        <v>4</v>
      </c>
      <c r="CQ155">
        <v>4</v>
      </c>
      <c r="CR155">
        <v>4</v>
      </c>
    </row>
    <row r="156" spans="1:96" ht="15">
      <c r="A156" s="70">
        <v>30108</v>
      </c>
      <c r="B156" s="2" t="s">
        <v>136</v>
      </c>
      <c r="C156" s="2" t="s">
        <v>136</v>
      </c>
      <c r="D156" s="2" t="s">
        <v>290</v>
      </c>
      <c r="E156" s="4">
        <f>SUM(F156:AEY156)</f>
        <v>12</v>
      </c>
      <c r="R156" s="1"/>
      <c r="CO156">
        <v>4</v>
      </c>
      <c r="CQ156">
        <v>4</v>
      </c>
      <c r="CR156">
        <v>4</v>
      </c>
    </row>
    <row r="157" spans="1:96" ht="15">
      <c r="A157" s="70">
        <v>40708</v>
      </c>
      <c r="B157" s="2" t="s">
        <v>147</v>
      </c>
      <c r="C157" s="2" t="s">
        <v>291</v>
      </c>
      <c r="D157" s="2" t="s">
        <v>194</v>
      </c>
      <c r="E157" s="4">
        <f>SUM(F157:AEY157)</f>
        <v>12</v>
      </c>
      <c r="CO157">
        <v>4</v>
      </c>
      <c r="CQ157">
        <v>4</v>
      </c>
      <c r="CR157">
        <v>4</v>
      </c>
    </row>
    <row r="158" spans="1:96" ht="15">
      <c r="A158" s="70">
        <v>130715</v>
      </c>
      <c r="B158" s="2" t="s">
        <v>99</v>
      </c>
      <c r="C158" s="2" t="s">
        <v>133</v>
      </c>
      <c r="D158" s="2" t="s">
        <v>292</v>
      </c>
      <c r="E158" s="4">
        <f>SUM(F158:AEY158)</f>
        <v>12</v>
      </c>
      <c r="CO158">
        <v>4</v>
      </c>
      <c r="CQ158">
        <v>4</v>
      </c>
      <c r="CR158">
        <v>4</v>
      </c>
    </row>
    <row r="159" spans="1:96" ht="15">
      <c r="A159" s="70">
        <v>30112</v>
      </c>
      <c r="B159" s="2" t="s">
        <v>136</v>
      </c>
      <c r="C159" s="2" t="s">
        <v>136</v>
      </c>
      <c r="D159" s="2" t="s">
        <v>293</v>
      </c>
      <c r="E159" s="4">
        <f>SUM(F159:AEY159)</f>
        <v>12</v>
      </c>
      <c r="R159" s="1"/>
      <c r="CO159">
        <v>4</v>
      </c>
      <c r="CQ159">
        <v>4</v>
      </c>
      <c r="CR159">
        <v>4</v>
      </c>
    </row>
    <row r="160" spans="1:96" ht="15">
      <c r="A160" s="70">
        <v>90801</v>
      </c>
      <c r="B160" s="2" t="s">
        <v>109</v>
      </c>
      <c r="C160" s="2" t="s">
        <v>114</v>
      </c>
      <c r="D160" s="2" t="s">
        <v>294</v>
      </c>
      <c r="E160" s="4">
        <f>SUM(F160:AEY160)</f>
        <v>12</v>
      </c>
      <c r="CO160">
        <v>4</v>
      </c>
      <c r="CQ160">
        <v>4</v>
      </c>
      <c r="CR160">
        <v>4</v>
      </c>
    </row>
    <row r="161" spans="1:96" ht="24">
      <c r="A161" s="70">
        <v>30601</v>
      </c>
      <c r="B161" s="2" t="s">
        <v>136</v>
      </c>
      <c r="C161" s="2" t="s">
        <v>137</v>
      </c>
      <c r="D161" s="2" t="s">
        <v>295</v>
      </c>
      <c r="E161" s="4">
        <f>SUM(F161:AEY161)</f>
        <v>12</v>
      </c>
      <c r="CO161">
        <v>4</v>
      </c>
      <c r="CQ161">
        <v>4</v>
      </c>
      <c r="CR161">
        <v>4</v>
      </c>
    </row>
    <row r="162" spans="1:96" ht="15">
      <c r="A162" s="70">
        <v>91006</v>
      </c>
      <c r="B162" s="2" t="s">
        <v>109</v>
      </c>
      <c r="C162" s="2" t="s">
        <v>110</v>
      </c>
      <c r="D162" s="2" t="s">
        <v>296</v>
      </c>
      <c r="E162" s="4">
        <f>SUM(F162:AEY162)</f>
        <v>12</v>
      </c>
      <c r="CO162">
        <v>4</v>
      </c>
      <c r="CQ162">
        <v>4</v>
      </c>
      <c r="CR162">
        <v>4</v>
      </c>
    </row>
    <row r="163" spans="1:96" ht="15">
      <c r="A163" s="70">
        <v>10306</v>
      </c>
      <c r="B163" s="2" t="s">
        <v>161</v>
      </c>
      <c r="C163" s="2" t="s">
        <v>162</v>
      </c>
      <c r="D163" s="2" t="s">
        <v>297</v>
      </c>
      <c r="E163" s="4">
        <f>SUM(F163:AEY163)</f>
        <v>9</v>
      </c>
      <c r="R163" s="1"/>
      <c r="CO163">
        <v>3</v>
      </c>
      <c r="CQ163">
        <v>3</v>
      </c>
      <c r="CR163">
        <v>3</v>
      </c>
    </row>
    <row r="164" spans="1:96" ht="15">
      <c r="A164" s="70">
        <v>40401</v>
      </c>
      <c r="B164" s="2" t="s">
        <v>147</v>
      </c>
      <c r="C164" s="2" t="s">
        <v>214</v>
      </c>
      <c r="D164" s="2" t="s">
        <v>298</v>
      </c>
      <c r="E164" s="4">
        <f>SUM(F164:AEY164)</f>
        <v>9</v>
      </c>
      <c r="CO164">
        <v>3</v>
      </c>
      <c r="CQ164">
        <v>3</v>
      </c>
      <c r="CR164">
        <v>3</v>
      </c>
    </row>
    <row r="165" spans="1:96" ht="15">
      <c r="A165" s="70">
        <v>20604</v>
      </c>
      <c r="B165" s="2" t="s">
        <v>198</v>
      </c>
      <c r="C165" s="2" t="s">
        <v>199</v>
      </c>
      <c r="D165" s="2" t="s">
        <v>299</v>
      </c>
      <c r="E165" s="4">
        <f>SUM(F165:AEY165)</f>
        <v>9</v>
      </c>
      <c r="R165" s="1"/>
      <c r="CO165">
        <v>3</v>
      </c>
      <c r="CQ165">
        <v>3</v>
      </c>
      <c r="CR165">
        <v>3</v>
      </c>
    </row>
    <row r="166" spans="1:96" ht="15">
      <c r="A166" s="70">
        <v>60101</v>
      </c>
      <c r="B166" s="2" t="s">
        <v>154</v>
      </c>
      <c r="C166" s="2" t="s">
        <v>300</v>
      </c>
      <c r="D166" s="2" t="s">
        <v>301</v>
      </c>
      <c r="E166" s="4">
        <f>SUM(F166:AEY166)</f>
        <v>9</v>
      </c>
      <c r="CO166">
        <v>3</v>
      </c>
      <c r="CQ166">
        <v>3</v>
      </c>
      <c r="CR166">
        <v>3</v>
      </c>
    </row>
    <row r="167" spans="1:96" ht="24">
      <c r="A167" s="70">
        <v>110101</v>
      </c>
      <c r="B167" s="2" t="s">
        <v>249</v>
      </c>
      <c r="C167" s="2" t="s">
        <v>250</v>
      </c>
      <c r="D167" s="2" t="s">
        <v>302</v>
      </c>
      <c r="E167" s="4">
        <f>SUM(F167:AEY167)</f>
        <v>9</v>
      </c>
      <c r="CO167">
        <v>3</v>
      </c>
      <c r="CQ167">
        <v>3</v>
      </c>
      <c r="CR167">
        <v>3</v>
      </c>
    </row>
    <row r="168" spans="1:96" ht="15">
      <c r="A168" s="70">
        <v>130903</v>
      </c>
      <c r="B168" s="2" t="s">
        <v>99</v>
      </c>
      <c r="C168" s="2" t="s">
        <v>303</v>
      </c>
      <c r="D168" s="2" t="s">
        <v>304</v>
      </c>
      <c r="E168" s="4">
        <f>SUM(F168:AEY168)</f>
        <v>9</v>
      </c>
      <c r="CO168">
        <v>3</v>
      </c>
      <c r="CQ168">
        <v>3</v>
      </c>
      <c r="CR168">
        <v>3</v>
      </c>
    </row>
    <row r="169" spans="1:96" ht="15">
      <c r="A169" s="70">
        <v>91105</v>
      </c>
      <c r="B169" s="2" t="s">
        <v>109</v>
      </c>
      <c r="C169" s="2" t="s">
        <v>180</v>
      </c>
      <c r="D169" s="2" t="s">
        <v>305</v>
      </c>
      <c r="E169" s="4">
        <f>SUM(F169:AEY169)</f>
        <v>9</v>
      </c>
      <c r="CO169">
        <v>3</v>
      </c>
      <c r="CQ169">
        <v>3</v>
      </c>
      <c r="CR169">
        <v>3</v>
      </c>
    </row>
    <row r="170" spans="1:96" ht="15">
      <c r="A170" s="70">
        <v>10216</v>
      </c>
      <c r="B170" s="2" t="s">
        <v>161</v>
      </c>
      <c r="C170" s="2" t="s">
        <v>167</v>
      </c>
      <c r="D170" s="2" t="s">
        <v>306</v>
      </c>
      <c r="E170" s="4">
        <f>SUM(F170:AEY170)</f>
        <v>9</v>
      </c>
      <c r="CO170">
        <v>3</v>
      </c>
      <c r="CQ170">
        <v>3</v>
      </c>
      <c r="CR170">
        <v>3</v>
      </c>
    </row>
    <row r="171" spans="1:96" ht="24">
      <c r="A171" s="70">
        <v>120204</v>
      </c>
      <c r="B171" s="2" t="s">
        <v>182</v>
      </c>
      <c r="C171" s="2" t="s">
        <v>244</v>
      </c>
      <c r="D171" s="2" t="s">
        <v>307</v>
      </c>
      <c r="E171" s="4">
        <f>SUM(F171:AEY171)</f>
        <v>9</v>
      </c>
      <c r="CO171">
        <v>3</v>
      </c>
      <c r="CQ171">
        <v>3</v>
      </c>
      <c r="CR171">
        <v>3</v>
      </c>
    </row>
    <row r="172" spans="1:96" ht="15">
      <c r="A172" s="70">
        <v>60102</v>
      </c>
      <c r="B172" s="2" t="s">
        <v>154</v>
      </c>
      <c r="C172" s="2" t="s">
        <v>300</v>
      </c>
      <c r="D172" s="2" t="s">
        <v>308</v>
      </c>
      <c r="E172" s="4">
        <f>SUM(F172:AEY172)</f>
        <v>9</v>
      </c>
      <c r="CO172">
        <v>3</v>
      </c>
      <c r="CQ172">
        <v>3</v>
      </c>
      <c r="CR172">
        <v>3</v>
      </c>
    </row>
    <row r="173" spans="1:96" ht="15">
      <c r="A173" s="70">
        <v>91112</v>
      </c>
      <c r="B173" s="2" t="s">
        <v>109</v>
      </c>
      <c r="C173" s="2" t="s">
        <v>180</v>
      </c>
      <c r="D173" s="2" t="s">
        <v>309</v>
      </c>
      <c r="E173" s="4">
        <f>SUM(F173:AEY173)</f>
        <v>9</v>
      </c>
      <c r="CO173">
        <v>3</v>
      </c>
      <c r="CQ173">
        <v>3</v>
      </c>
      <c r="CR173">
        <v>3</v>
      </c>
    </row>
    <row r="174" spans="1:96" ht="15">
      <c r="A174" s="70">
        <v>90501</v>
      </c>
      <c r="B174" s="2" t="s">
        <v>109</v>
      </c>
      <c r="C174" s="2" t="s">
        <v>310</v>
      </c>
      <c r="D174" s="2" t="s">
        <v>311</v>
      </c>
      <c r="E174" s="4">
        <f>SUM(F174:AEY174)</f>
        <v>9</v>
      </c>
      <c r="CO174">
        <v>3</v>
      </c>
      <c r="CQ174">
        <v>3</v>
      </c>
      <c r="CR174">
        <v>3</v>
      </c>
    </row>
    <row r="175" spans="1:96" ht="24">
      <c r="A175" s="70">
        <v>91201</v>
      </c>
      <c r="B175" s="2" t="s">
        <v>109</v>
      </c>
      <c r="C175" s="2" t="s">
        <v>312</v>
      </c>
      <c r="D175" s="2" t="s">
        <v>313</v>
      </c>
      <c r="E175" s="4">
        <f>SUM(F175:AEY175)</f>
        <v>9</v>
      </c>
      <c r="CO175">
        <v>3</v>
      </c>
      <c r="CQ175">
        <v>3</v>
      </c>
      <c r="CR175">
        <v>3</v>
      </c>
    </row>
    <row r="176" spans="1:96" ht="15">
      <c r="A176" s="70">
        <v>70401</v>
      </c>
      <c r="B176" s="2" t="s">
        <v>246</v>
      </c>
      <c r="C176" s="2" t="s">
        <v>314</v>
      </c>
      <c r="D176" s="2" t="s">
        <v>315</v>
      </c>
      <c r="E176" s="4">
        <f>SUM(F176:AEY176)</f>
        <v>9</v>
      </c>
      <c r="CO176">
        <v>3</v>
      </c>
      <c r="CQ176">
        <v>3</v>
      </c>
      <c r="CR176">
        <v>3</v>
      </c>
    </row>
    <row r="177" spans="1:96" ht="15">
      <c r="A177" s="70">
        <v>30405</v>
      </c>
      <c r="B177" s="2" t="s">
        <v>136</v>
      </c>
      <c r="C177" s="2" t="s">
        <v>316</v>
      </c>
      <c r="D177" s="2" t="s">
        <v>317</v>
      </c>
      <c r="E177" s="4">
        <f>SUM(F177:AEY177)</f>
        <v>9</v>
      </c>
      <c r="CO177">
        <v>3</v>
      </c>
      <c r="CQ177">
        <v>3</v>
      </c>
      <c r="CR177">
        <v>3</v>
      </c>
    </row>
    <row r="178" spans="1:96" ht="15">
      <c r="A178" s="70">
        <v>60103</v>
      </c>
      <c r="B178" s="2" t="s">
        <v>154</v>
      </c>
      <c r="C178" s="2" t="s">
        <v>300</v>
      </c>
      <c r="D178" s="2" t="s">
        <v>318</v>
      </c>
      <c r="E178" s="4">
        <f>SUM(F178:AEY178)</f>
        <v>9</v>
      </c>
      <c r="CO178">
        <v>3</v>
      </c>
      <c r="CQ178">
        <v>3</v>
      </c>
      <c r="CR178">
        <v>3</v>
      </c>
    </row>
    <row r="179" spans="1:96" ht="15">
      <c r="A179" s="70">
        <v>50204</v>
      </c>
      <c r="B179" s="2" t="s">
        <v>151</v>
      </c>
      <c r="C179" s="2" t="s">
        <v>152</v>
      </c>
      <c r="D179" s="2" t="s">
        <v>152</v>
      </c>
      <c r="E179" s="4">
        <f>SUM(F179:AEY179)</f>
        <v>9</v>
      </c>
      <c r="CO179">
        <v>3</v>
      </c>
      <c r="CQ179">
        <v>3</v>
      </c>
      <c r="CR179">
        <v>3</v>
      </c>
    </row>
    <row r="180" spans="1:96" ht="15">
      <c r="A180" s="70">
        <v>30401</v>
      </c>
      <c r="B180" s="2" t="s">
        <v>136</v>
      </c>
      <c r="C180" s="2" t="s">
        <v>316</v>
      </c>
      <c r="D180" s="2" t="s">
        <v>319</v>
      </c>
      <c r="E180" s="4">
        <f>SUM(F180:AEY180)</f>
        <v>9</v>
      </c>
      <c r="CO180">
        <v>3</v>
      </c>
      <c r="CQ180">
        <v>3</v>
      </c>
      <c r="CR180">
        <v>3</v>
      </c>
    </row>
    <row r="181" spans="1:96" ht="15">
      <c r="A181" s="70">
        <v>130409</v>
      </c>
      <c r="B181" s="2" t="s">
        <v>99</v>
      </c>
      <c r="C181" s="2" t="s">
        <v>240</v>
      </c>
      <c r="D181" s="2" t="s">
        <v>320</v>
      </c>
      <c r="E181" s="4">
        <f>SUM(F181:AEY181)</f>
        <v>9</v>
      </c>
      <c r="CO181">
        <v>3</v>
      </c>
      <c r="CQ181">
        <v>3</v>
      </c>
      <c r="CR181">
        <v>3</v>
      </c>
    </row>
    <row r="182" spans="1:96" ht="15">
      <c r="A182" s="70">
        <v>20407</v>
      </c>
      <c r="B182" s="2" t="s">
        <v>198</v>
      </c>
      <c r="C182" s="2" t="s">
        <v>260</v>
      </c>
      <c r="D182" s="2" t="s">
        <v>321</v>
      </c>
      <c r="E182" s="4">
        <f>SUM(F182:AEY182)</f>
        <v>9</v>
      </c>
      <c r="CO182">
        <v>3</v>
      </c>
      <c r="CQ182">
        <v>3</v>
      </c>
      <c r="CR182">
        <v>3</v>
      </c>
    </row>
    <row r="183" spans="1:96" ht="15">
      <c r="A183" s="70">
        <v>130402</v>
      </c>
      <c r="B183" s="2" t="s">
        <v>99</v>
      </c>
      <c r="C183" s="2" t="s">
        <v>240</v>
      </c>
      <c r="D183" s="2" t="s">
        <v>322</v>
      </c>
      <c r="E183" s="4">
        <f>SUM(F183:AEY183)</f>
        <v>6</v>
      </c>
      <c r="CO183">
        <v>2</v>
      </c>
      <c r="CQ183">
        <v>2</v>
      </c>
      <c r="CR183">
        <v>2</v>
      </c>
    </row>
    <row r="184" spans="1:96" ht="15">
      <c r="A184" s="70">
        <v>130302</v>
      </c>
      <c r="B184" s="2" t="s">
        <v>99</v>
      </c>
      <c r="C184" s="2" t="s">
        <v>210</v>
      </c>
      <c r="D184" s="2" t="s">
        <v>323</v>
      </c>
      <c r="E184" s="4">
        <f>SUM(F184:AEY184)</f>
        <v>6</v>
      </c>
      <c r="CO184">
        <v>2</v>
      </c>
      <c r="CQ184">
        <v>2</v>
      </c>
      <c r="CR184">
        <v>2</v>
      </c>
    </row>
    <row r="185" spans="1:96" ht="15">
      <c r="A185" s="70">
        <v>41003</v>
      </c>
      <c r="B185" s="2" t="s">
        <v>147</v>
      </c>
      <c r="C185" s="2" t="s">
        <v>324</v>
      </c>
      <c r="D185" s="2" t="s">
        <v>325</v>
      </c>
      <c r="E185" s="4">
        <f>SUM(F185:AEY185)</f>
        <v>6</v>
      </c>
      <c r="CO185">
        <v>2</v>
      </c>
      <c r="CQ185">
        <v>2</v>
      </c>
      <c r="CR185">
        <v>2</v>
      </c>
    </row>
    <row r="186" spans="1:96" ht="24">
      <c r="A186" s="70">
        <v>120104</v>
      </c>
      <c r="B186" s="2" t="s">
        <v>182</v>
      </c>
      <c r="C186" s="2" t="s">
        <v>271</v>
      </c>
      <c r="D186" s="2" t="s">
        <v>326</v>
      </c>
      <c r="E186" s="4">
        <f>SUM(F186:AEY186)</f>
        <v>6</v>
      </c>
      <c r="CO186">
        <v>2</v>
      </c>
      <c r="CQ186">
        <v>2</v>
      </c>
      <c r="CR186">
        <v>2</v>
      </c>
    </row>
    <row r="187" spans="1:96" ht="15">
      <c r="A187" s="70">
        <v>40701</v>
      </c>
      <c r="B187" s="2" t="s">
        <v>147</v>
      </c>
      <c r="C187" s="2" t="s">
        <v>291</v>
      </c>
      <c r="D187" s="2" t="s">
        <v>327</v>
      </c>
      <c r="E187" s="4">
        <f>SUM(F187:AEY187)</f>
        <v>6</v>
      </c>
      <c r="CO187">
        <v>2</v>
      </c>
      <c r="CQ187">
        <v>2</v>
      </c>
      <c r="CR187">
        <v>2</v>
      </c>
    </row>
    <row r="188" spans="1:96" ht="15">
      <c r="A188" s="70">
        <v>60604</v>
      </c>
      <c r="B188" s="2" t="s">
        <v>154</v>
      </c>
      <c r="C188" s="2" t="s">
        <v>328</v>
      </c>
      <c r="D188" s="2" t="s">
        <v>329</v>
      </c>
      <c r="E188" s="4">
        <f>SUM(F188:AEY188)</f>
        <v>6</v>
      </c>
      <c r="CO188">
        <v>2</v>
      </c>
      <c r="CQ188">
        <v>2</v>
      </c>
      <c r="CR188">
        <v>2</v>
      </c>
    </row>
    <row r="189" spans="1:96" ht="15">
      <c r="A189" s="70">
        <v>20302</v>
      </c>
      <c r="B189" s="2" t="s">
        <v>198</v>
      </c>
      <c r="C189" s="2" t="s">
        <v>258</v>
      </c>
      <c r="D189" s="2" t="s">
        <v>330</v>
      </c>
      <c r="E189" s="4">
        <f>SUM(F189:AEY189)</f>
        <v>6</v>
      </c>
      <c r="R189" s="1"/>
      <c r="CO189">
        <v>2</v>
      </c>
      <c r="CQ189">
        <v>2</v>
      </c>
      <c r="CR189">
        <v>2</v>
      </c>
    </row>
    <row r="190" spans="1:96" ht="15">
      <c r="A190" s="70">
        <v>130906</v>
      </c>
      <c r="B190" s="2" t="s">
        <v>99</v>
      </c>
      <c r="C190" s="2" t="s">
        <v>303</v>
      </c>
      <c r="D190" s="2" t="s">
        <v>331</v>
      </c>
      <c r="E190" s="4">
        <f>SUM(F190:AEY190)</f>
        <v>6</v>
      </c>
      <c r="CO190">
        <v>2</v>
      </c>
      <c r="CQ190">
        <v>2</v>
      </c>
      <c r="CR190">
        <v>2</v>
      </c>
    </row>
    <row r="191" spans="1:96" ht="15">
      <c r="A191" s="70">
        <v>130712</v>
      </c>
      <c r="B191" s="2" t="s">
        <v>99</v>
      </c>
      <c r="C191" s="2" t="s">
        <v>133</v>
      </c>
      <c r="D191" s="2" t="s">
        <v>332</v>
      </c>
      <c r="E191" s="4">
        <f>SUM(F191:AEY191)</f>
        <v>6</v>
      </c>
      <c r="CO191">
        <v>2</v>
      </c>
      <c r="CQ191">
        <v>2</v>
      </c>
      <c r="CR191">
        <v>2</v>
      </c>
    </row>
    <row r="192" spans="1:96" ht="15">
      <c r="A192" s="70">
        <v>70201</v>
      </c>
      <c r="B192" s="2" t="s">
        <v>246</v>
      </c>
      <c r="C192" s="2" t="s">
        <v>333</v>
      </c>
      <c r="D192" s="2" t="s">
        <v>334</v>
      </c>
      <c r="E192" s="4">
        <f>SUM(F192:AEY192)</f>
        <v>6</v>
      </c>
      <c r="CO192">
        <v>2</v>
      </c>
      <c r="CQ192">
        <v>2</v>
      </c>
      <c r="CR192">
        <v>2</v>
      </c>
    </row>
    <row r="193" spans="1:96" ht="15">
      <c r="A193" s="70">
        <v>60205</v>
      </c>
      <c r="B193" s="2" t="s">
        <v>154</v>
      </c>
      <c r="C193" s="2" t="s">
        <v>335</v>
      </c>
      <c r="D193" s="2" t="s">
        <v>336</v>
      </c>
      <c r="E193" s="4">
        <f>SUM(F193:AEY193)</f>
        <v>6</v>
      </c>
      <c r="CO193">
        <v>2</v>
      </c>
      <c r="CQ193">
        <v>2</v>
      </c>
      <c r="CR193">
        <v>2</v>
      </c>
    </row>
    <row r="194" spans="1:96" ht="15">
      <c r="A194" s="70">
        <v>40803</v>
      </c>
      <c r="B194" s="2" t="s">
        <v>147</v>
      </c>
      <c r="C194" s="2" t="s">
        <v>270</v>
      </c>
      <c r="D194" s="2" t="s">
        <v>337</v>
      </c>
      <c r="E194" s="4">
        <f>SUM(F194:AEY194)</f>
        <v>6</v>
      </c>
      <c r="CO194">
        <v>2</v>
      </c>
      <c r="CQ194">
        <v>2</v>
      </c>
      <c r="CR194">
        <v>2</v>
      </c>
    </row>
    <row r="195" spans="1:96" ht="15">
      <c r="A195" s="70">
        <v>60705</v>
      </c>
      <c r="B195" s="2" t="s">
        <v>154</v>
      </c>
      <c r="C195" s="2" t="s">
        <v>338</v>
      </c>
      <c r="D195" s="2" t="s">
        <v>339</v>
      </c>
      <c r="E195" s="4">
        <f>SUM(F195:AEY195)</f>
        <v>6</v>
      </c>
      <c r="CO195">
        <v>2</v>
      </c>
      <c r="CQ195">
        <v>2</v>
      </c>
      <c r="CR195">
        <v>2</v>
      </c>
    </row>
    <row r="196" spans="1:96" ht="15">
      <c r="A196" s="70">
        <v>130713</v>
      </c>
      <c r="B196" s="2" t="s">
        <v>99</v>
      </c>
      <c r="C196" s="2" t="s">
        <v>133</v>
      </c>
      <c r="D196" s="2" t="s">
        <v>340</v>
      </c>
      <c r="E196" s="4">
        <f>SUM(F196:AEY196)</f>
        <v>6</v>
      </c>
      <c r="CO196">
        <v>2</v>
      </c>
      <c r="CQ196">
        <v>2</v>
      </c>
      <c r="CR196">
        <v>2</v>
      </c>
    </row>
    <row r="197" spans="1:96" ht="15">
      <c r="A197" s="70">
        <v>90406</v>
      </c>
      <c r="B197" s="2" t="s">
        <v>109</v>
      </c>
      <c r="C197" s="2" t="s">
        <v>219</v>
      </c>
      <c r="D197" s="2" t="s">
        <v>341</v>
      </c>
      <c r="E197" s="4">
        <f>SUM(F197:AEY197)</f>
        <v>6</v>
      </c>
      <c r="CO197">
        <v>2</v>
      </c>
      <c r="CQ197">
        <v>2</v>
      </c>
      <c r="CR197">
        <v>2</v>
      </c>
    </row>
    <row r="198" spans="1:96" ht="15">
      <c r="A198" s="70">
        <v>90601</v>
      </c>
      <c r="B198" s="2" t="s">
        <v>109</v>
      </c>
      <c r="C198" s="2" t="s">
        <v>282</v>
      </c>
      <c r="D198" s="2" t="s">
        <v>342</v>
      </c>
      <c r="E198" s="4">
        <f>SUM(F198:AEY198)</f>
        <v>6</v>
      </c>
      <c r="CO198">
        <v>2</v>
      </c>
      <c r="CQ198">
        <v>2</v>
      </c>
      <c r="CR198">
        <v>2</v>
      </c>
    </row>
    <row r="199" spans="1:96" ht="15">
      <c r="A199" s="70">
        <v>60401</v>
      </c>
      <c r="B199" s="2" t="s">
        <v>154</v>
      </c>
      <c r="C199" s="2" t="s">
        <v>343</v>
      </c>
      <c r="D199" s="2" t="s">
        <v>344</v>
      </c>
      <c r="E199" s="4">
        <f>SUM(F199:AEY199)</f>
        <v>6</v>
      </c>
      <c r="CO199">
        <v>2</v>
      </c>
      <c r="CQ199">
        <v>2</v>
      </c>
      <c r="CR199">
        <v>2</v>
      </c>
    </row>
    <row r="200" spans="1:96" ht="15">
      <c r="A200" s="70">
        <v>20501</v>
      </c>
      <c r="B200" s="2" t="s">
        <v>198</v>
      </c>
      <c r="C200" s="2" t="s">
        <v>345</v>
      </c>
      <c r="D200" s="2" t="s">
        <v>346</v>
      </c>
      <c r="E200" s="4">
        <f>SUM(F200:AEY200)</f>
        <v>6</v>
      </c>
      <c r="R200" s="1"/>
      <c r="CO200">
        <v>2</v>
      </c>
      <c r="CQ200">
        <v>2</v>
      </c>
      <c r="CR200">
        <v>2</v>
      </c>
    </row>
    <row r="201" spans="1:96" ht="15">
      <c r="A201" s="70">
        <v>60601</v>
      </c>
      <c r="B201" s="2" t="s">
        <v>154</v>
      </c>
      <c r="C201" s="2" t="s">
        <v>328</v>
      </c>
      <c r="D201" s="2" t="s">
        <v>347</v>
      </c>
      <c r="E201" s="4">
        <f>SUM(F201:AEY201)</f>
        <v>4</v>
      </c>
      <c r="CQ201">
        <v>2</v>
      </c>
      <c r="CR201">
        <v>2</v>
      </c>
    </row>
    <row r="202" spans="1:96" ht="15">
      <c r="A202" s="70">
        <v>40203</v>
      </c>
      <c r="B202" s="2" t="s">
        <v>147</v>
      </c>
      <c r="C202" s="2" t="s">
        <v>212</v>
      </c>
      <c r="D202" s="2" t="s">
        <v>348</v>
      </c>
      <c r="E202" s="4">
        <f>SUM(F202:AEY202)</f>
        <v>6</v>
      </c>
      <c r="CO202">
        <v>2</v>
      </c>
      <c r="CQ202">
        <v>2</v>
      </c>
      <c r="CR202">
        <v>2</v>
      </c>
    </row>
    <row r="203" spans="1:96" ht="15">
      <c r="A203" s="70">
        <v>10305</v>
      </c>
      <c r="B203" s="2" t="s">
        <v>161</v>
      </c>
      <c r="C203" s="2" t="s">
        <v>162</v>
      </c>
      <c r="D203" s="2" t="s">
        <v>349</v>
      </c>
      <c r="E203" s="4">
        <f>SUM(F203:AEY203)</f>
        <v>6</v>
      </c>
      <c r="R203" s="1"/>
      <c r="CO203">
        <v>2</v>
      </c>
      <c r="CQ203">
        <v>2</v>
      </c>
      <c r="CR203">
        <v>2</v>
      </c>
    </row>
    <row r="204" spans="1:96" ht="15">
      <c r="A204" s="70">
        <v>40901</v>
      </c>
      <c r="B204" s="2" t="s">
        <v>147</v>
      </c>
      <c r="C204" s="2" t="s">
        <v>350</v>
      </c>
      <c r="D204" s="2" t="s">
        <v>351</v>
      </c>
      <c r="E204" s="4">
        <f>SUM(F204:AEY204)</f>
        <v>6</v>
      </c>
      <c r="CO204">
        <v>2</v>
      </c>
      <c r="CQ204">
        <v>2</v>
      </c>
      <c r="CR204">
        <v>2</v>
      </c>
    </row>
    <row r="205" spans="1:96" ht="15">
      <c r="A205" s="70">
        <v>90701</v>
      </c>
      <c r="B205" s="2" t="s">
        <v>109</v>
      </c>
      <c r="C205" s="2" t="s">
        <v>352</v>
      </c>
      <c r="D205" s="2" t="s">
        <v>353</v>
      </c>
      <c r="E205" s="4">
        <f>SUM(F205:AEY205)</f>
        <v>6</v>
      </c>
      <c r="CO205">
        <v>2</v>
      </c>
      <c r="CQ205">
        <v>2</v>
      </c>
      <c r="CR205">
        <v>2</v>
      </c>
    </row>
    <row r="206" spans="1:96" ht="15">
      <c r="A206" s="70">
        <v>70310</v>
      </c>
      <c r="B206" s="2" t="s">
        <v>246</v>
      </c>
      <c r="C206" s="2" t="s">
        <v>246</v>
      </c>
      <c r="D206" s="2" t="s">
        <v>354</v>
      </c>
      <c r="E206" s="4">
        <f>SUM(F206:AEY206)</f>
        <v>6</v>
      </c>
      <c r="CO206">
        <v>2</v>
      </c>
      <c r="CQ206">
        <v>2</v>
      </c>
      <c r="CR206">
        <v>2</v>
      </c>
    </row>
    <row r="207" spans="1:96" ht="15">
      <c r="A207" s="70">
        <v>60105</v>
      </c>
      <c r="B207" s="2" t="s">
        <v>154</v>
      </c>
      <c r="C207" s="2" t="s">
        <v>300</v>
      </c>
      <c r="D207" s="2" t="s">
        <v>355</v>
      </c>
      <c r="E207" s="4">
        <f>SUM(F207:AEY207)</f>
        <v>6</v>
      </c>
      <c r="CO207">
        <v>2</v>
      </c>
      <c r="CQ207">
        <v>2</v>
      </c>
      <c r="CR207">
        <v>2</v>
      </c>
    </row>
    <row r="208" spans="1:96" ht="15">
      <c r="A208" s="70">
        <v>60701</v>
      </c>
      <c r="B208" s="2" t="s">
        <v>154</v>
      </c>
      <c r="C208" s="2" t="s">
        <v>338</v>
      </c>
      <c r="D208" s="2" t="s">
        <v>356</v>
      </c>
      <c r="E208" s="4">
        <f>SUM(F208:AEY208)</f>
        <v>6</v>
      </c>
      <c r="CO208">
        <v>2</v>
      </c>
      <c r="CQ208">
        <v>2</v>
      </c>
      <c r="CR208">
        <v>2</v>
      </c>
    </row>
    <row r="209" spans="1:96" ht="15">
      <c r="A209" s="70">
        <v>91205</v>
      </c>
      <c r="B209" s="2" t="s">
        <v>109</v>
      </c>
      <c r="C209" s="2" t="s">
        <v>312</v>
      </c>
      <c r="D209" s="2" t="s">
        <v>357</v>
      </c>
      <c r="E209" s="4">
        <f>SUM(F209:AEY209)</f>
        <v>6</v>
      </c>
      <c r="CO209">
        <v>2</v>
      </c>
      <c r="CQ209">
        <v>2</v>
      </c>
      <c r="CR209">
        <v>2</v>
      </c>
    </row>
    <row r="210" spans="1:96" ht="15">
      <c r="A210" s="70">
        <v>41401</v>
      </c>
      <c r="B210" s="2" t="s">
        <v>147</v>
      </c>
      <c r="C210" s="2" t="s">
        <v>358</v>
      </c>
      <c r="D210" s="2" t="s">
        <v>359</v>
      </c>
      <c r="E210" s="4">
        <f>SUM(F210:AEY210)</f>
        <v>6</v>
      </c>
      <c r="CO210">
        <v>2</v>
      </c>
      <c r="CQ210">
        <v>2</v>
      </c>
      <c r="CR210">
        <v>2</v>
      </c>
    </row>
    <row r="211" spans="1:96" ht="15">
      <c r="A211" s="70">
        <v>50313</v>
      </c>
      <c r="B211" s="2" t="s">
        <v>151</v>
      </c>
      <c r="C211" s="2" t="s">
        <v>205</v>
      </c>
      <c r="D211" s="2" t="s">
        <v>360</v>
      </c>
      <c r="E211" s="4">
        <f>SUM(F211:AEY211)</f>
        <v>3</v>
      </c>
      <c r="CO211">
        <v>1</v>
      </c>
      <c r="CQ211">
        <v>1</v>
      </c>
      <c r="CR211">
        <v>1</v>
      </c>
    </row>
    <row r="212" spans="1:96" ht="15">
      <c r="A212" s="70">
        <v>130704</v>
      </c>
      <c r="B212" s="2" t="s">
        <v>99</v>
      </c>
      <c r="C212" s="2" t="s">
        <v>133</v>
      </c>
      <c r="D212" s="2" t="s">
        <v>361</v>
      </c>
      <c r="E212" s="4">
        <f>SUM(F212:AEY212)</f>
        <v>3</v>
      </c>
      <c r="CO212">
        <v>1</v>
      </c>
      <c r="CQ212">
        <v>1</v>
      </c>
      <c r="CR212">
        <v>1</v>
      </c>
    </row>
    <row r="213" spans="1:96" ht="15">
      <c r="A213" s="70">
        <v>40302</v>
      </c>
      <c r="B213" s="2" t="s">
        <v>147</v>
      </c>
      <c r="C213" s="2" t="s">
        <v>255</v>
      </c>
      <c r="D213" s="2" t="s">
        <v>362</v>
      </c>
      <c r="E213" s="4">
        <f>SUM(F213:AEY213)</f>
        <v>3</v>
      </c>
      <c r="CO213">
        <v>1</v>
      </c>
      <c r="CQ213">
        <v>1</v>
      </c>
      <c r="CR213">
        <v>1</v>
      </c>
    </row>
    <row r="214" spans="1:96" ht="15">
      <c r="A214" s="70">
        <v>91102</v>
      </c>
      <c r="B214" s="2" t="s">
        <v>109</v>
      </c>
      <c r="C214" s="2" t="s">
        <v>180</v>
      </c>
      <c r="D214" s="2" t="s">
        <v>363</v>
      </c>
      <c r="E214" s="4">
        <f>SUM(F214:AEY214)</f>
        <v>3</v>
      </c>
      <c r="CO214">
        <v>1</v>
      </c>
      <c r="CQ214">
        <v>1</v>
      </c>
      <c r="CR214">
        <v>1</v>
      </c>
    </row>
    <row r="215" spans="1:96" ht="24">
      <c r="A215" s="70">
        <v>120303</v>
      </c>
      <c r="B215" s="2" t="s">
        <v>182</v>
      </c>
      <c r="C215" s="2" t="s">
        <v>364</v>
      </c>
      <c r="D215" s="2" t="s">
        <v>365</v>
      </c>
      <c r="E215" s="4">
        <f>SUM(F215:AEY215)</f>
        <v>3</v>
      </c>
      <c r="CO215">
        <v>1</v>
      </c>
      <c r="CQ215">
        <v>1</v>
      </c>
      <c r="CR215">
        <v>1</v>
      </c>
    </row>
    <row r="216" spans="1:96" ht="15">
      <c r="A216" s="70">
        <v>10403</v>
      </c>
      <c r="B216" s="2" t="s">
        <v>161</v>
      </c>
      <c r="C216" s="2" t="s">
        <v>222</v>
      </c>
      <c r="D216" s="2" t="s">
        <v>366</v>
      </c>
      <c r="E216" s="4">
        <f>SUM(F216:AEY216)</f>
        <v>3</v>
      </c>
      <c r="CO216">
        <v>1</v>
      </c>
      <c r="CQ216">
        <v>1</v>
      </c>
      <c r="CR216">
        <v>1</v>
      </c>
    </row>
    <row r="217" spans="1:96" ht="15">
      <c r="A217" s="70">
        <v>50202</v>
      </c>
      <c r="B217" s="2" t="s">
        <v>151</v>
      </c>
      <c r="C217" s="2" t="s">
        <v>152</v>
      </c>
      <c r="D217" s="2" t="s">
        <v>367</v>
      </c>
      <c r="E217" s="4">
        <f>SUM(F217:AEY217)</f>
        <v>3</v>
      </c>
      <c r="CO217">
        <v>1</v>
      </c>
      <c r="CQ217">
        <v>1</v>
      </c>
      <c r="CR217">
        <v>1</v>
      </c>
    </row>
    <row r="218" spans="1:96" ht="15">
      <c r="A218" s="70">
        <v>20210</v>
      </c>
      <c r="B218" s="2" t="s">
        <v>198</v>
      </c>
      <c r="C218" s="2" t="s">
        <v>202</v>
      </c>
      <c r="D218" s="2" t="s">
        <v>368</v>
      </c>
      <c r="E218" s="4">
        <f>SUM(F218:AEY218)</f>
        <v>3</v>
      </c>
      <c r="R218" s="1"/>
      <c r="CO218">
        <v>1</v>
      </c>
      <c r="CQ218">
        <v>1</v>
      </c>
      <c r="CR218">
        <v>1</v>
      </c>
    </row>
    <row r="219" spans="1:96" ht="24">
      <c r="A219" s="70">
        <v>120708</v>
      </c>
      <c r="B219" s="2" t="s">
        <v>182</v>
      </c>
      <c r="C219" s="2" t="s">
        <v>369</v>
      </c>
      <c r="D219" s="2" t="s">
        <v>266</v>
      </c>
      <c r="E219" s="4">
        <f>SUM(F219:AEY219)</f>
        <v>3</v>
      </c>
      <c r="CO219">
        <v>1</v>
      </c>
      <c r="CQ219">
        <v>1</v>
      </c>
      <c r="CR219">
        <v>1</v>
      </c>
    </row>
    <row r="220" spans="1:96" ht="15">
      <c r="A220" s="70">
        <v>91009</v>
      </c>
      <c r="B220" s="2" t="s">
        <v>109</v>
      </c>
      <c r="C220" s="2" t="s">
        <v>110</v>
      </c>
      <c r="D220" s="2" t="s">
        <v>370</v>
      </c>
      <c r="E220" s="4">
        <f>SUM(F220:AEY220)</f>
        <v>3</v>
      </c>
      <c r="CO220">
        <v>1</v>
      </c>
      <c r="CQ220">
        <v>1</v>
      </c>
      <c r="CR220">
        <v>1</v>
      </c>
    </row>
    <row r="221" spans="1:96" ht="15">
      <c r="A221" s="70">
        <v>130304</v>
      </c>
      <c r="B221" s="2" t="s">
        <v>99</v>
      </c>
      <c r="C221" s="2" t="s">
        <v>210</v>
      </c>
      <c r="D221" s="2" t="s">
        <v>371</v>
      </c>
      <c r="E221" s="4">
        <f>SUM(F221:AEY221)</f>
        <v>3</v>
      </c>
      <c r="CO221">
        <v>1</v>
      </c>
      <c r="CQ221">
        <v>1</v>
      </c>
      <c r="CR221">
        <v>1</v>
      </c>
    </row>
    <row r="222" spans="1:96" ht="24">
      <c r="A222" s="70">
        <v>120304</v>
      </c>
      <c r="B222" s="2" t="s">
        <v>182</v>
      </c>
      <c r="C222" s="2" t="s">
        <v>364</v>
      </c>
      <c r="D222" s="2" t="s">
        <v>372</v>
      </c>
      <c r="E222" s="4">
        <f>SUM(F222:AEY222)</f>
        <v>3</v>
      </c>
      <c r="CO222">
        <v>1</v>
      </c>
      <c r="CQ222">
        <v>1</v>
      </c>
      <c r="CR222">
        <v>1</v>
      </c>
    </row>
    <row r="223" spans="1:96" ht="24">
      <c r="A223" s="70">
        <v>120301</v>
      </c>
      <c r="B223" s="2" t="s">
        <v>182</v>
      </c>
      <c r="C223" s="2" t="s">
        <v>364</v>
      </c>
      <c r="D223" s="2" t="s">
        <v>373</v>
      </c>
      <c r="E223" s="4">
        <f>SUM(F223:AEY223)</f>
        <v>3</v>
      </c>
      <c r="CO223">
        <v>1</v>
      </c>
      <c r="CQ223">
        <v>1</v>
      </c>
      <c r="CR223">
        <v>1</v>
      </c>
    </row>
    <row r="224" spans="1:96" ht="15">
      <c r="A224" s="70">
        <v>40603</v>
      </c>
      <c r="B224" s="2" t="s">
        <v>147</v>
      </c>
      <c r="C224" s="2" t="s">
        <v>176</v>
      </c>
      <c r="D224" s="2" t="s">
        <v>374</v>
      </c>
      <c r="E224" s="4">
        <f>SUM(F224:AEY224)</f>
        <v>3</v>
      </c>
      <c r="CO224">
        <v>1</v>
      </c>
      <c r="CQ224">
        <v>1</v>
      </c>
      <c r="CR224">
        <v>1</v>
      </c>
    </row>
    <row r="225" spans="1:96" ht="15">
      <c r="A225" s="70">
        <v>20203</v>
      </c>
      <c r="B225" s="2" t="s">
        <v>198</v>
      </c>
      <c r="C225" s="2" t="s">
        <v>202</v>
      </c>
      <c r="D225" s="2" t="s">
        <v>375</v>
      </c>
      <c r="E225" s="4">
        <f>SUM(F225:AEY225)</f>
        <v>3</v>
      </c>
      <c r="R225" s="1"/>
      <c r="CO225">
        <v>1</v>
      </c>
      <c r="CQ225">
        <v>1</v>
      </c>
      <c r="CR225">
        <v>1</v>
      </c>
    </row>
    <row r="226" spans="1:96" ht="15">
      <c r="A226" s="70">
        <v>60606</v>
      </c>
      <c r="B226" s="2" t="s">
        <v>154</v>
      </c>
      <c r="C226" s="2" t="s">
        <v>328</v>
      </c>
      <c r="D226" s="2" t="s">
        <v>376</v>
      </c>
      <c r="E226" s="4">
        <f>SUM(F226:AEY226)</f>
        <v>3</v>
      </c>
      <c r="CO226">
        <v>1</v>
      </c>
      <c r="CQ226">
        <v>1</v>
      </c>
      <c r="CR226">
        <v>1</v>
      </c>
    </row>
    <row r="227" spans="1:96" ht="15">
      <c r="A227" s="70">
        <v>70315</v>
      </c>
      <c r="B227" s="2" t="s">
        <v>246</v>
      </c>
      <c r="C227" s="2" t="s">
        <v>246</v>
      </c>
      <c r="D227" s="2" t="s">
        <v>377</v>
      </c>
      <c r="E227" s="4">
        <f>SUM(F227:AEY227)</f>
        <v>3</v>
      </c>
      <c r="CO227">
        <v>1</v>
      </c>
      <c r="CQ227">
        <v>1</v>
      </c>
      <c r="CR227">
        <v>1</v>
      </c>
    </row>
    <row r="228" spans="1:96" ht="15">
      <c r="A228" s="70">
        <v>80504</v>
      </c>
      <c r="B228" s="2" t="s">
        <v>96</v>
      </c>
      <c r="C228" s="2" t="s">
        <v>141</v>
      </c>
      <c r="D228" s="2" t="s">
        <v>378</v>
      </c>
      <c r="E228" s="4">
        <f>SUM(F228:AEY228)</f>
        <v>3</v>
      </c>
      <c r="CO228">
        <v>1</v>
      </c>
      <c r="CQ228">
        <v>1</v>
      </c>
      <c r="CR228">
        <v>1</v>
      </c>
    </row>
    <row r="229" spans="1:96" ht="15">
      <c r="A229" s="70">
        <v>20205</v>
      </c>
      <c r="B229" s="2" t="s">
        <v>198</v>
      </c>
      <c r="C229" s="2" t="s">
        <v>202</v>
      </c>
      <c r="D229" s="2" t="s">
        <v>379</v>
      </c>
      <c r="E229" s="4">
        <f>SUM(F229:AEY229)</f>
        <v>3</v>
      </c>
      <c r="R229" s="1"/>
      <c r="CO229">
        <v>1</v>
      </c>
      <c r="CQ229">
        <v>1</v>
      </c>
      <c r="CR229">
        <v>1</v>
      </c>
    </row>
    <row r="230" spans="1:96" ht="15">
      <c r="A230" s="70">
        <v>91106</v>
      </c>
      <c r="B230" s="2" t="s">
        <v>109</v>
      </c>
      <c r="C230" s="2" t="s">
        <v>180</v>
      </c>
      <c r="D230" s="2" t="s">
        <v>380</v>
      </c>
      <c r="E230" s="4">
        <f>SUM(F230:AEY230)</f>
        <v>3</v>
      </c>
      <c r="CO230">
        <v>1</v>
      </c>
      <c r="CQ230">
        <v>1</v>
      </c>
      <c r="CR230">
        <v>1</v>
      </c>
    </row>
    <row r="231" spans="1:96" ht="24">
      <c r="A231" s="70">
        <v>120205</v>
      </c>
      <c r="B231" s="2" t="s">
        <v>182</v>
      </c>
      <c r="C231" s="2" t="s">
        <v>244</v>
      </c>
      <c r="D231" s="2" t="s">
        <v>381</v>
      </c>
      <c r="E231" s="4">
        <f>SUM(F231:AEY231)</f>
        <v>3</v>
      </c>
      <c r="CO231">
        <v>1</v>
      </c>
      <c r="CQ231">
        <v>1</v>
      </c>
      <c r="CR231">
        <v>1</v>
      </c>
    </row>
    <row r="232" spans="1:96" ht="15">
      <c r="A232" s="70">
        <v>91111</v>
      </c>
      <c r="B232" s="2" t="s">
        <v>109</v>
      </c>
      <c r="C232" s="2" t="s">
        <v>180</v>
      </c>
      <c r="D232" s="2" t="s">
        <v>382</v>
      </c>
      <c r="E232" s="4">
        <f>SUM(F232:AEY232)</f>
        <v>3</v>
      </c>
      <c r="CO232">
        <v>1</v>
      </c>
      <c r="CQ232">
        <v>1</v>
      </c>
      <c r="CR232">
        <v>1</v>
      </c>
    </row>
    <row r="233" spans="1:96" ht="24">
      <c r="A233" s="70">
        <v>120701</v>
      </c>
      <c r="B233" s="2" t="s">
        <v>182</v>
      </c>
      <c r="C233" s="2" t="s">
        <v>369</v>
      </c>
      <c r="D233" s="2" t="s">
        <v>369</v>
      </c>
      <c r="E233" s="4">
        <f>SUM(F233:AEY233)</f>
        <v>3</v>
      </c>
      <c r="CO233">
        <v>1</v>
      </c>
      <c r="CQ233">
        <v>1</v>
      </c>
      <c r="CR233">
        <v>1</v>
      </c>
    </row>
    <row r="234" spans="1:96" ht="15">
      <c r="A234" s="70">
        <v>40501</v>
      </c>
      <c r="B234" s="2" t="s">
        <v>147</v>
      </c>
      <c r="C234" s="2" t="s">
        <v>227</v>
      </c>
      <c r="D234" s="2" t="s">
        <v>383</v>
      </c>
      <c r="E234" s="4">
        <f>SUM(F234:AEY234)</f>
        <v>4</v>
      </c>
      <c r="CO234">
        <v>2</v>
      </c>
      <c r="CQ234">
        <v>1</v>
      </c>
      <c r="CR234">
        <v>1</v>
      </c>
    </row>
    <row r="235" spans="1:96" ht="15">
      <c r="A235" s="70">
        <v>40506</v>
      </c>
      <c r="B235" s="2" t="s">
        <v>147</v>
      </c>
      <c r="C235" s="2" t="s">
        <v>227</v>
      </c>
      <c r="D235" s="2" t="s">
        <v>384</v>
      </c>
      <c r="E235" s="4">
        <f>SUM(F235:AEY235)</f>
        <v>3</v>
      </c>
      <c r="CO235">
        <v>1</v>
      </c>
      <c r="CQ235">
        <v>1</v>
      </c>
      <c r="CR235">
        <v>1</v>
      </c>
    </row>
    <row r="236" spans="1:96" ht="15">
      <c r="A236" s="70">
        <v>10209</v>
      </c>
      <c r="B236" s="2" t="s">
        <v>161</v>
      </c>
      <c r="C236" s="2" t="s">
        <v>167</v>
      </c>
      <c r="D236" s="2" t="s">
        <v>385</v>
      </c>
      <c r="E236" s="4">
        <f>SUM(F236:AEY236)</f>
        <v>3</v>
      </c>
      <c r="R236" s="1"/>
      <c r="CO236">
        <v>1</v>
      </c>
      <c r="CQ236">
        <v>1</v>
      </c>
      <c r="CR236">
        <v>1</v>
      </c>
    </row>
    <row r="237" spans="1:96" ht="15">
      <c r="A237" s="70">
        <v>70106</v>
      </c>
      <c r="B237" s="2" t="s">
        <v>246</v>
      </c>
      <c r="C237" s="2" t="s">
        <v>386</v>
      </c>
      <c r="D237" s="2" t="s">
        <v>387</v>
      </c>
      <c r="E237" s="4">
        <f>SUM(F237:AEY237)</f>
        <v>3</v>
      </c>
      <c r="CO237">
        <v>1</v>
      </c>
      <c r="CQ237">
        <v>1</v>
      </c>
      <c r="CR237">
        <v>1</v>
      </c>
    </row>
    <row r="238" spans="1:96" ht="15">
      <c r="A238" s="70">
        <v>20505</v>
      </c>
      <c r="B238" s="2" t="s">
        <v>198</v>
      </c>
      <c r="C238" s="2" t="s">
        <v>345</v>
      </c>
      <c r="D238" s="2" t="s">
        <v>388</v>
      </c>
      <c r="E238" s="4">
        <f>SUM(F238:AEY238)</f>
        <v>3</v>
      </c>
      <c r="R238" s="1"/>
      <c r="CO238">
        <v>1</v>
      </c>
      <c r="CQ238">
        <v>1</v>
      </c>
      <c r="CR238">
        <v>1</v>
      </c>
    </row>
    <row r="239" spans="1:96" ht="15">
      <c r="A239" s="70">
        <v>130407</v>
      </c>
      <c r="B239" s="2" t="s">
        <v>99</v>
      </c>
      <c r="C239" s="2" t="s">
        <v>240</v>
      </c>
      <c r="D239" s="2" t="s">
        <v>389</v>
      </c>
      <c r="E239" s="4">
        <f>SUM(F239:AEY239)</f>
        <v>3</v>
      </c>
      <c r="CO239">
        <v>1</v>
      </c>
      <c r="CQ239">
        <v>1</v>
      </c>
      <c r="CR239">
        <v>1</v>
      </c>
    </row>
    <row r="240" spans="1:96" ht="15">
      <c r="A240" s="70">
        <v>10207</v>
      </c>
      <c r="B240" s="2" t="s">
        <v>161</v>
      </c>
      <c r="C240" s="2" t="s">
        <v>167</v>
      </c>
      <c r="D240" s="2" t="s">
        <v>333</v>
      </c>
      <c r="E240" s="4">
        <f>SUM(F240:AEY240)</f>
        <v>3</v>
      </c>
      <c r="R240" s="1"/>
      <c r="CO240">
        <v>1</v>
      </c>
      <c r="CQ240">
        <v>1</v>
      </c>
      <c r="CR240">
        <v>1</v>
      </c>
    </row>
    <row r="241" spans="1:96" ht="15">
      <c r="A241" s="70">
        <v>60104</v>
      </c>
      <c r="B241" s="2" t="s">
        <v>154</v>
      </c>
      <c r="C241" s="2" t="s">
        <v>300</v>
      </c>
      <c r="D241" s="2" t="s">
        <v>390</v>
      </c>
      <c r="E241" s="4">
        <f>SUM(F241:AEY241)</f>
        <v>3</v>
      </c>
      <c r="CO241">
        <v>1</v>
      </c>
      <c r="CQ241">
        <v>1</v>
      </c>
      <c r="CR241">
        <v>1</v>
      </c>
    </row>
    <row r="242" spans="1:96" ht="15">
      <c r="A242" s="70">
        <v>130908</v>
      </c>
      <c r="B242" s="2" t="s">
        <v>99</v>
      </c>
      <c r="C242" s="2" t="s">
        <v>303</v>
      </c>
      <c r="D242" s="2" t="s">
        <v>391</v>
      </c>
      <c r="E242" s="4">
        <f>SUM(F242:AEY242)</f>
        <v>3</v>
      </c>
      <c r="CO242">
        <v>1</v>
      </c>
      <c r="CQ242">
        <v>1</v>
      </c>
      <c r="CR242">
        <v>1</v>
      </c>
    </row>
    <row r="243" spans="1:96" ht="15">
      <c r="A243" s="70">
        <v>70308</v>
      </c>
      <c r="B243" s="2" t="s">
        <v>246</v>
      </c>
      <c r="C243" s="2" t="s">
        <v>246</v>
      </c>
      <c r="D243" s="2" t="s">
        <v>392</v>
      </c>
      <c r="E243" s="4">
        <f>SUM(F243:AEY243)</f>
        <v>3</v>
      </c>
      <c r="CO243">
        <v>1</v>
      </c>
      <c r="CQ243">
        <v>1</v>
      </c>
      <c r="CR243">
        <v>1</v>
      </c>
    </row>
    <row r="244" spans="1:96" ht="15">
      <c r="A244" s="70">
        <v>60301</v>
      </c>
      <c r="B244" s="2" t="s">
        <v>154</v>
      </c>
      <c r="C244" s="2" t="s">
        <v>393</v>
      </c>
      <c r="D244" s="2" t="s">
        <v>394</v>
      </c>
      <c r="E244" s="4">
        <f>SUM(F244:AEY244)</f>
        <v>3</v>
      </c>
      <c r="CO244">
        <v>1</v>
      </c>
      <c r="CQ244">
        <v>1</v>
      </c>
      <c r="CR244">
        <v>1</v>
      </c>
    </row>
    <row r="245" spans="1:96" ht="24">
      <c r="A245" s="70">
        <v>110103</v>
      </c>
      <c r="B245" s="2" t="s">
        <v>249</v>
      </c>
      <c r="C245" s="2" t="s">
        <v>250</v>
      </c>
      <c r="D245" s="2" t="s">
        <v>395</v>
      </c>
      <c r="E245" s="4">
        <f>SUM(F245:AEY245)</f>
        <v>3</v>
      </c>
      <c r="CO245">
        <v>1</v>
      </c>
      <c r="CQ245">
        <v>1</v>
      </c>
      <c r="CR245">
        <v>1</v>
      </c>
    </row>
    <row r="246" spans="1:96" ht="24">
      <c r="A246" s="70">
        <v>120107</v>
      </c>
      <c r="B246" s="2" t="s">
        <v>182</v>
      </c>
      <c r="C246" s="2" t="s">
        <v>271</v>
      </c>
      <c r="D246" s="2" t="s">
        <v>396</v>
      </c>
      <c r="E246" s="4">
        <f>SUM(F246:AEY246)</f>
        <v>3</v>
      </c>
      <c r="CO246">
        <v>1</v>
      </c>
      <c r="CQ246">
        <v>1</v>
      </c>
      <c r="CR246">
        <v>1</v>
      </c>
    </row>
    <row r="247" spans="1:96" ht="15">
      <c r="A247" s="70">
        <v>41404</v>
      </c>
      <c r="B247" s="2" t="s">
        <v>147</v>
      </c>
      <c r="C247" s="2" t="s">
        <v>358</v>
      </c>
      <c r="D247" s="2" t="s">
        <v>397</v>
      </c>
      <c r="E247" s="4">
        <f>SUM(F247:AEY247)</f>
        <v>3</v>
      </c>
      <c r="CO247">
        <v>1</v>
      </c>
      <c r="CQ247">
        <v>1</v>
      </c>
      <c r="CR247">
        <v>1</v>
      </c>
    </row>
    <row r="248" spans="1:96" ht="15">
      <c r="A248" s="70">
        <v>30501</v>
      </c>
      <c r="B248" s="2" t="s">
        <v>136</v>
      </c>
      <c r="C248" s="2" t="s">
        <v>398</v>
      </c>
      <c r="D248" s="2" t="s">
        <v>399</v>
      </c>
      <c r="E248" s="4">
        <f>SUM(F248:AEY248)</f>
        <v>3</v>
      </c>
      <c r="CO248">
        <v>1</v>
      </c>
      <c r="CQ248">
        <v>1</v>
      </c>
      <c r="CR248">
        <v>1</v>
      </c>
    </row>
    <row r="249" spans="1:96" ht="15">
      <c r="A249" s="70">
        <v>30205</v>
      </c>
      <c r="B249" s="2" t="s">
        <v>136</v>
      </c>
      <c r="C249" s="2" t="s">
        <v>400</v>
      </c>
      <c r="D249" s="2" t="s">
        <v>401</v>
      </c>
      <c r="E249" s="4">
        <f>SUM(F249:AEY249)</f>
        <v>3</v>
      </c>
      <c r="R249" s="1"/>
      <c r="CO249">
        <v>1</v>
      </c>
      <c r="CQ249">
        <v>1</v>
      </c>
      <c r="CR249">
        <v>1</v>
      </c>
    </row>
    <row r="250" spans="1:96" ht="15">
      <c r="A250" s="70">
        <v>60505</v>
      </c>
      <c r="B250" s="2" t="s">
        <v>154</v>
      </c>
      <c r="C250" s="2" t="s">
        <v>402</v>
      </c>
      <c r="D250" s="2" t="s">
        <v>403</v>
      </c>
      <c r="E250" s="4">
        <f>SUM(F250:AEY250)</f>
        <v>3</v>
      </c>
      <c r="CO250">
        <v>1</v>
      </c>
      <c r="CQ250">
        <v>1</v>
      </c>
      <c r="CR250">
        <v>1</v>
      </c>
    </row>
    <row r="251" spans="1:96" ht="15">
      <c r="A251" s="70">
        <v>60501</v>
      </c>
      <c r="B251" s="2" t="s">
        <v>154</v>
      </c>
      <c r="C251" s="2" t="s">
        <v>402</v>
      </c>
      <c r="D251" s="2" t="s">
        <v>404</v>
      </c>
      <c r="E251" s="4">
        <f>SUM(F251:AEY251)</f>
        <v>3</v>
      </c>
      <c r="CO251">
        <v>1</v>
      </c>
      <c r="CQ251">
        <v>1</v>
      </c>
      <c r="CR251">
        <v>1</v>
      </c>
    </row>
    <row r="252" spans="1:96" ht="15">
      <c r="A252" s="70">
        <v>90605</v>
      </c>
      <c r="B252" s="2" t="s">
        <v>109</v>
      </c>
      <c r="C252" s="2" t="s">
        <v>282</v>
      </c>
      <c r="D252" s="2" t="s">
        <v>405</v>
      </c>
      <c r="E252" s="4">
        <f>SUM(F252:AEY252)</f>
        <v>3</v>
      </c>
      <c r="CO252">
        <v>1</v>
      </c>
      <c r="CQ252">
        <v>1</v>
      </c>
      <c r="CR252">
        <v>1</v>
      </c>
    </row>
    <row r="253" spans="1:96" ht="15">
      <c r="A253" s="70">
        <v>41005</v>
      </c>
      <c r="B253" s="2" t="s">
        <v>147</v>
      </c>
      <c r="C253" s="2" t="s">
        <v>324</v>
      </c>
      <c r="D253" s="2" t="s">
        <v>406</v>
      </c>
      <c r="E253" s="4">
        <f>SUM(F253:AEY253)</f>
        <v>3</v>
      </c>
      <c r="CO253">
        <v>1</v>
      </c>
      <c r="CQ253">
        <v>1</v>
      </c>
      <c r="CR253">
        <v>1</v>
      </c>
    </row>
    <row r="254" spans="1:96" ht="15">
      <c r="A254" s="70">
        <v>60507</v>
      </c>
      <c r="B254" s="2" t="s">
        <v>154</v>
      </c>
      <c r="C254" s="2" t="s">
        <v>402</v>
      </c>
      <c r="D254" s="2" t="s">
        <v>407</v>
      </c>
      <c r="E254" s="4">
        <f>SUM(F254:AEY254)</f>
        <v>3</v>
      </c>
      <c r="CO254">
        <v>1</v>
      </c>
      <c r="CQ254">
        <v>1</v>
      </c>
      <c r="CR254">
        <v>1</v>
      </c>
    </row>
    <row r="255" spans="1:96" ht="15">
      <c r="A255" s="70">
        <v>91109</v>
      </c>
      <c r="B255" s="2" t="s">
        <v>109</v>
      </c>
      <c r="C255" s="2" t="s">
        <v>180</v>
      </c>
      <c r="D255" s="2" t="s">
        <v>408</v>
      </c>
      <c r="E255" s="4">
        <f>SUM(F255:AEY255)</f>
        <v>3</v>
      </c>
      <c r="CO255">
        <v>1</v>
      </c>
      <c r="CQ255">
        <v>1</v>
      </c>
      <c r="CR255">
        <v>1</v>
      </c>
    </row>
    <row r="256" spans="1:96" ht="15">
      <c r="A256" s="70">
        <v>30305</v>
      </c>
      <c r="B256" s="2" t="s">
        <v>136</v>
      </c>
      <c r="C256" s="2" t="s">
        <v>409</v>
      </c>
      <c r="D256" s="2" t="s">
        <v>410</v>
      </c>
      <c r="E256" s="4">
        <f>SUM(F256:AEY256)</f>
        <v>3</v>
      </c>
      <c r="CO256">
        <v>1</v>
      </c>
      <c r="CQ256">
        <v>1</v>
      </c>
      <c r="CR256">
        <v>1</v>
      </c>
    </row>
    <row r="257" spans="1:96" ht="24">
      <c r="A257" s="70">
        <v>110201</v>
      </c>
      <c r="B257" s="2" t="s">
        <v>249</v>
      </c>
      <c r="C257" s="2" t="s">
        <v>411</v>
      </c>
      <c r="D257" s="2" t="s">
        <v>412</v>
      </c>
      <c r="E257" s="4">
        <f>SUM(F257:AEY257)</f>
        <v>3</v>
      </c>
      <c r="CO257">
        <v>1</v>
      </c>
      <c r="CQ257">
        <v>1</v>
      </c>
      <c r="CR257">
        <v>1</v>
      </c>
    </row>
    <row r="258" spans="1:96" ht="15">
      <c r="A258" s="70">
        <v>41001</v>
      </c>
      <c r="B258" s="2" t="s">
        <v>147</v>
      </c>
      <c r="C258" s="2" t="s">
        <v>324</v>
      </c>
      <c r="D258" s="2" t="s">
        <v>413</v>
      </c>
      <c r="E258" s="4">
        <f>SUM(F258:AEY258)</f>
        <v>3</v>
      </c>
      <c r="CO258">
        <v>1</v>
      </c>
      <c r="CQ258">
        <v>1</v>
      </c>
      <c r="CR258">
        <v>1</v>
      </c>
    </row>
    <row r="259" spans="1:96" ht="15">
      <c r="A259" s="70">
        <v>91110</v>
      </c>
      <c r="B259" s="2" t="s">
        <v>109</v>
      </c>
      <c r="C259" s="2" t="s">
        <v>180</v>
      </c>
      <c r="D259" s="2" t="s">
        <v>414</v>
      </c>
      <c r="E259" s="4">
        <f>SUM(F259:AEY259)</f>
        <v>3</v>
      </c>
      <c r="CO259">
        <v>1</v>
      </c>
      <c r="CQ259">
        <v>1</v>
      </c>
      <c r="CR259">
        <v>1</v>
      </c>
    </row>
    <row r="260" spans="1:96" ht="15">
      <c r="A260" s="70">
        <v>130410</v>
      </c>
      <c r="B260" s="2" t="s">
        <v>99</v>
      </c>
      <c r="C260" s="2" t="s">
        <v>240</v>
      </c>
      <c r="D260" s="2" t="s">
        <v>415</v>
      </c>
      <c r="E260" s="4">
        <f>SUM(F260:AEY260)</f>
        <v>3</v>
      </c>
      <c r="CO260">
        <v>1</v>
      </c>
      <c r="CQ260">
        <v>1</v>
      </c>
      <c r="CR260">
        <v>1</v>
      </c>
    </row>
    <row r="261" spans="1:96" ht="15">
      <c r="A261" s="70">
        <v>40608</v>
      </c>
      <c r="B261" s="2" t="s">
        <v>147</v>
      </c>
      <c r="C261" s="2" t="s">
        <v>176</v>
      </c>
      <c r="D261" s="2" t="s">
        <v>303</v>
      </c>
      <c r="E261" s="4">
        <f>SUM(F261:AEY261)</f>
        <v>3</v>
      </c>
      <c r="CO261">
        <v>1</v>
      </c>
      <c r="CQ261">
        <v>1</v>
      </c>
      <c r="CR261">
        <v>1</v>
      </c>
    </row>
    <row r="262" spans="1:96" ht="15">
      <c r="A262" s="70">
        <v>41204</v>
      </c>
      <c r="B262" s="2" t="s">
        <v>147</v>
      </c>
      <c r="C262" s="2" t="s">
        <v>416</v>
      </c>
      <c r="D262" s="2" t="s">
        <v>172</v>
      </c>
      <c r="E262" s="4">
        <f>SUM(F262:AEY262)</f>
        <v>3</v>
      </c>
      <c r="CO262">
        <v>1</v>
      </c>
      <c r="CQ262">
        <v>1</v>
      </c>
      <c r="CR262">
        <v>1</v>
      </c>
    </row>
    <row r="263" spans="1:96" ht="15">
      <c r="A263" s="70">
        <v>90901</v>
      </c>
      <c r="B263" s="2" t="s">
        <v>109</v>
      </c>
      <c r="C263" s="2" t="s">
        <v>205</v>
      </c>
      <c r="D263" s="2" t="s">
        <v>206</v>
      </c>
      <c r="E263" s="4">
        <f>SUM(F263:AEY263)</f>
        <v>3</v>
      </c>
      <c r="CO263">
        <v>1</v>
      </c>
      <c r="CQ263">
        <v>1</v>
      </c>
      <c r="CR263">
        <v>1</v>
      </c>
    </row>
    <row r="264" spans="1:96" ht="15">
      <c r="A264" s="70">
        <v>40508</v>
      </c>
      <c r="B264" s="2" t="s">
        <v>147</v>
      </c>
      <c r="C264" s="2" t="s">
        <v>227</v>
      </c>
      <c r="D264" s="2" t="s">
        <v>417</v>
      </c>
      <c r="E264" s="4">
        <f>SUM(F264:AEY264)</f>
        <v>3</v>
      </c>
      <c r="CO264">
        <v>1</v>
      </c>
      <c r="CQ264">
        <v>1</v>
      </c>
      <c r="CR264">
        <v>1</v>
      </c>
    </row>
    <row r="265" spans="1:96" ht="15">
      <c r="A265" s="70">
        <v>40510</v>
      </c>
      <c r="B265" s="2" t="s">
        <v>147</v>
      </c>
      <c r="C265" s="2" t="s">
        <v>227</v>
      </c>
      <c r="D265" s="2" t="s">
        <v>418</v>
      </c>
      <c r="E265" s="4">
        <f>SUM(F265:AEY265)</f>
        <v>3</v>
      </c>
      <c r="CO265">
        <v>1</v>
      </c>
      <c r="CQ265">
        <v>1</v>
      </c>
      <c r="CR265">
        <v>1</v>
      </c>
    </row>
    <row r="266" spans="1:96" ht="15">
      <c r="A266" s="70">
        <v>40107</v>
      </c>
      <c r="B266" s="2" t="s">
        <v>147</v>
      </c>
      <c r="C266" s="2" t="s">
        <v>148</v>
      </c>
      <c r="D266" s="2" t="s">
        <v>419</v>
      </c>
      <c r="E266" s="4">
        <f>SUM(F266:AEY266)</f>
        <v>3</v>
      </c>
      <c r="CO266">
        <v>1</v>
      </c>
      <c r="CQ266">
        <v>1</v>
      </c>
      <c r="CR266">
        <v>1</v>
      </c>
    </row>
    <row r="267" spans="1:96" ht="15">
      <c r="A267" s="70">
        <v>40308</v>
      </c>
      <c r="B267" s="2" t="s">
        <v>147</v>
      </c>
      <c r="C267" s="2" t="s">
        <v>255</v>
      </c>
      <c r="D267" s="2" t="s">
        <v>420</v>
      </c>
      <c r="E267" s="4">
        <f>SUM(F267:AEY267)</f>
        <v>3</v>
      </c>
      <c r="CO267">
        <v>1</v>
      </c>
      <c r="CQ267">
        <v>1</v>
      </c>
      <c r="CR267">
        <v>1</v>
      </c>
    </row>
    <row r="268" spans="1:96" ht="15">
      <c r="A268" s="70">
        <v>20609</v>
      </c>
      <c r="B268" s="2" t="s">
        <v>198</v>
      </c>
      <c r="C268" s="2" t="s">
        <v>199</v>
      </c>
      <c r="D268" s="2" t="s">
        <v>421</v>
      </c>
      <c r="E268" s="4">
        <f>SUM(F268:AEY268)</f>
        <v>3</v>
      </c>
      <c r="R268" s="1"/>
      <c r="CO268">
        <v>1</v>
      </c>
      <c r="CQ268">
        <v>1</v>
      </c>
      <c r="CR268">
        <v>1</v>
      </c>
    </row>
    <row r="269" spans="1:96" ht="15">
      <c r="A269" s="70">
        <v>20406</v>
      </c>
      <c r="B269" s="2" t="s">
        <v>198</v>
      </c>
      <c r="C269" s="2" t="s">
        <v>260</v>
      </c>
      <c r="D269" s="2" t="s">
        <v>422</v>
      </c>
      <c r="E269" s="4">
        <f>SUM(F269:AEY269)</f>
        <v>3</v>
      </c>
      <c r="R269" s="1"/>
      <c r="CO269">
        <v>1</v>
      </c>
      <c r="CQ269">
        <v>1</v>
      </c>
      <c r="CR269">
        <v>1</v>
      </c>
    </row>
    <row r="270" spans="1:96" ht="24">
      <c r="A270" s="70">
        <v>100104</v>
      </c>
      <c r="B270" s="2" t="s">
        <v>144</v>
      </c>
      <c r="C270" s="2" t="s">
        <v>144</v>
      </c>
      <c r="D270" s="2" t="s">
        <v>423</v>
      </c>
      <c r="E270" s="4">
        <f>SUM(F270:AEY270)</f>
        <v>3</v>
      </c>
      <c r="CO270">
        <v>1</v>
      </c>
      <c r="CQ270">
        <v>1</v>
      </c>
      <c r="CR270">
        <v>1</v>
      </c>
    </row>
    <row r="271" spans="1:96" ht="15">
      <c r="A271" s="70">
        <v>30202</v>
      </c>
      <c r="B271" s="2" t="s">
        <v>136</v>
      </c>
      <c r="C271" s="2" t="s">
        <v>400</v>
      </c>
      <c r="D271" s="2" t="s">
        <v>424</v>
      </c>
      <c r="E271" s="4">
        <f>SUM(F271:AEY271)</f>
        <v>0</v>
      </c>
      <c r="R271" s="1"/>
    </row>
    <row r="272" spans="1:96" ht="15">
      <c r="A272" s="70">
        <v>70313</v>
      </c>
      <c r="B272" s="2" t="s">
        <v>246</v>
      </c>
      <c r="C272" s="2" t="s">
        <v>246</v>
      </c>
      <c r="D272" s="2" t="s">
        <v>425</v>
      </c>
      <c r="E272" s="4">
        <f>SUM(F272:AEY272)</f>
        <v>0</v>
      </c>
    </row>
    <row r="273" spans="1:18" ht="24">
      <c r="A273" s="70">
        <v>120502</v>
      </c>
      <c r="B273" s="2" t="s">
        <v>182</v>
      </c>
      <c r="C273" s="2" t="s">
        <v>426</v>
      </c>
      <c r="D273" s="2" t="s">
        <v>427</v>
      </c>
      <c r="E273" s="4">
        <f>SUM(F273:AEY273)</f>
        <v>0</v>
      </c>
    </row>
    <row r="274" spans="1:18" ht="24">
      <c r="A274" s="70">
        <v>120902</v>
      </c>
      <c r="B274" s="2" t="s">
        <v>182</v>
      </c>
      <c r="C274" s="2" t="s">
        <v>428</v>
      </c>
      <c r="D274" s="2" t="s">
        <v>429</v>
      </c>
      <c r="E274" s="4">
        <f>SUM(F274:AEY274)</f>
        <v>0</v>
      </c>
    </row>
    <row r="275" spans="1:18" ht="24">
      <c r="A275" s="70">
        <v>120302</v>
      </c>
      <c r="B275" s="2" t="s">
        <v>182</v>
      </c>
      <c r="C275" s="2" t="s">
        <v>364</v>
      </c>
      <c r="D275" s="2" t="s">
        <v>430</v>
      </c>
      <c r="E275" s="4">
        <f>SUM(F275:AEY275)</f>
        <v>0</v>
      </c>
    </row>
    <row r="276" spans="1:18" ht="24">
      <c r="A276" s="70">
        <v>120503</v>
      </c>
      <c r="B276" s="2" t="s">
        <v>182</v>
      </c>
      <c r="C276" s="2" t="s">
        <v>426</v>
      </c>
      <c r="D276" s="2" t="s">
        <v>431</v>
      </c>
      <c r="E276" s="4">
        <f>SUM(F276:AEY276)</f>
        <v>0</v>
      </c>
    </row>
    <row r="277" spans="1:18" ht="15">
      <c r="A277" s="70">
        <v>70702</v>
      </c>
      <c r="B277" s="2" t="s">
        <v>246</v>
      </c>
      <c r="C277" s="2" t="s">
        <v>432</v>
      </c>
      <c r="D277" s="2" t="s">
        <v>433</v>
      </c>
      <c r="E277" s="4">
        <f>SUM(F277:AEY277)</f>
        <v>0</v>
      </c>
    </row>
    <row r="278" spans="1:18" ht="15">
      <c r="A278" s="70">
        <v>91202</v>
      </c>
      <c r="B278" s="2" t="s">
        <v>109</v>
      </c>
      <c r="C278" s="2" t="s">
        <v>312</v>
      </c>
      <c r="D278" s="2" t="s">
        <v>434</v>
      </c>
      <c r="E278" s="4">
        <f>SUM(F278:AEY278)</f>
        <v>0</v>
      </c>
    </row>
    <row r="279" spans="1:18" ht="24">
      <c r="A279" s="70">
        <v>120702</v>
      </c>
      <c r="B279" s="2" t="s">
        <v>182</v>
      </c>
      <c r="C279" s="2" t="s">
        <v>369</v>
      </c>
      <c r="D279" s="2" t="s">
        <v>435</v>
      </c>
      <c r="E279" s="4">
        <f>SUM(F279:AEY279)</f>
        <v>0</v>
      </c>
    </row>
    <row r="280" spans="1:18" ht="15">
      <c r="A280" s="70">
        <v>70402</v>
      </c>
      <c r="B280" s="2" t="s">
        <v>246</v>
      </c>
      <c r="C280" s="2" t="s">
        <v>314</v>
      </c>
      <c r="D280" s="2" t="s">
        <v>363</v>
      </c>
      <c r="E280" s="4">
        <f>SUM(F280:AEY280)</f>
        <v>0</v>
      </c>
    </row>
    <row r="281" spans="1:18" ht="15">
      <c r="A281" s="70">
        <v>70202</v>
      </c>
      <c r="B281" s="2" t="s">
        <v>246</v>
      </c>
      <c r="C281" s="2" t="s">
        <v>333</v>
      </c>
      <c r="D281" s="2" t="s">
        <v>436</v>
      </c>
      <c r="E281" s="4">
        <f>SUM(F281:AEY281)</f>
        <v>0</v>
      </c>
    </row>
    <row r="282" spans="1:18" ht="15">
      <c r="A282" s="70">
        <v>70403</v>
      </c>
      <c r="B282" s="2" t="s">
        <v>246</v>
      </c>
      <c r="C282" s="2" t="s">
        <v>314</v>
      </c>
      <c r="D282" s="2" t="s">
        <v>437</v>
      </c>
      <c r="E282" s="4">
        <f>SUM(F282:AEY282)</f>
        <v>0</v>
      </c>
    </row>
    <row r="283" spans="1:18" ht="15">
      <c r="A283" s="70">
        <v>90202</v>
      </c>
      <c r="B283" s="2" t="s">
        <v>109</v>
      </c>
      <c r="C283" s="2" t="s">
        <v>438</v>
      </c>
      <c r="D283" s="2" t="s">
        <v>439</v>
      </c>
      <c r="E283" s="4">
        <f>SUM(F283:AEY283)</f>
        <v>0</v>
      </c>
    </row>
    <row r="284" spans="1:18" ht="15">
      <c r="A284" s="70">
        <v>10102</v>
      </c>
      <c r="B284" s="2" t="s">
        <v>161</v>
      </c>
      <c r="C284" s="2" t="s">
        <v>161</v>
      </c>
      <c r="D284" s="2" t="s">
        <v>440</v>
      </c>
      <c r="E284" s="4">
        <f>SUM(F284:AEY284)</f>
        <v>0</v>
      </c>
      <c r="R284" s="1"/>
    </row>
    <row r="285" spans="1:18" ht="15">
      <c r="A285" s="70">
        <v>70203</v>
      </c>
      <c r="B285" s="2" t="s">
        <v>246</v>
      </c>
      <c r="C285" s="2" t="s">
        <v>333</v>
      </c>
      <c r="D285" s="2" t="s">
        <v>441</v>
      </c>
      <c r="E285" s="4">
        <f>SUM(F285:AEY285)</f>
        <v>0</v>
      </c>
    </row>
    <row r="286" spans="1:18" ht="15">
      <c r="A286" s="70">
        <v>41302</v>
      </c>
      <c r="B286" s="2" t="s">
        <v>147</v>
      </c>
      <c r="C286" s="2" t="s">
        <v>442</v>
      </c>
      <c r="D286" s="2" t="s">
        <v>140</v>
      </c>
      <c r="E286" s="4">
        <f>SUM(F286:AEY286)</f>
        <v>0</v>
      </c>
    </row>
    <row r="287" spans="1:18" ht="15">
      <c r="A287" s="70">
        <v>40602</v>
      </c>
      <c r="B287" s="2" t="s">
        <v>147</v>
      </c>
      <c r="C287" s="2" t="s">
        <v>176</v>
      </c>
      <c r="D287" s="2" t="s">
        <v>443</v>
      </c>
      <c r="E287" s="4">
        <f>SUM(F287:AEY287)</f>
        <v>0</v>
      </c>
    </row>
    <row r="288" spans="1:18" ht="24">
      <c r="A288" s="70">
        <v>120601</v>
      </c>
      <c r="B288" s="2" t="s">
        <v>182</v>
      </c>
      <c r="C288" s="2" t="s">
        <v>444</v>
      </c>
      <c r="D288" s="2" t="s">
        <v>445</v>
      </c>
      <c r="E288" s="4">
        <f>SUM(F288:AEY288)</f>
        <v>0</v>
      </c>
    </row>
    <row r="289" spans="1:5" ht="15">
      <c r="A289" s="70">
        <v>90402</v>
      </c>
      <c r="B289" s="2" t="s">
        <v>109</v>
      </c>
      <c r="C289" s="2" t="s">
        <v>219</v>
      </c>
      <c r="D289" s="2" t="s">
        <v>446</v>
      </c>
      <c r="E289" s="4">
        <f>SUM(F289:AEY289)</f>
        <v>0</v>
      </c>
    </row>
    <row r="290" spans="1:5" ht="15">
      <c r="A290" s="70">
        <v>41202</v>
      </c>
      <c r="B290" s="2" t="s">
        <v>147</v>
      </c>
      <c r="C290" s="2" t="s">
        <v>416</v>
      </c>
      <c r="D290" s="2" t="s">
        <v>447</v>
      </c>
      <c r="E290" s="4">
        <f>SUM(F290:AEY290)</f>
        <v>0</v>
      </c>
    </row>
    <row r="291" spans="1:5" ht="24">
      <c r="A291" s="70">
        <v>120102</v>
      </c>
      <c r="B291" s="2" t="s">
        <v>182</v>
      </c>
      <c r="C291" s="2" t="s">
        <v>271</v>
      </c>
      <c r="D291" s="2" t="s">
        <v>448</v>
      </c>
      <c r="E291" s="4">
        <f>SUM(F291:AEY291)</f>
        <v>0</v>
      </c>
    </row>
    <row r="292" spans="1:5" ht="15">
      <c r="A292" s="70">
        <v>41203</v>
      </c>
      <c r="B292" s="2" t="s">
        <v>147</v>
      </c>
      <c r="C292" s="2" t="s">
        <v>416</v>
      </c>
      <c r="D292" s="2" t="s">
        <v>449</v>
      </c>
      <c r="E292" s="4">
        <f>SUM(F292:AEY292)</f>
        <v>0</v>
      </c>
    </row>
    <row r="293" spans="1:5" ht="15">
      <c r="A293" s="70">
        <v>90403</v>
      </c>
      <c r="B293" s="2" t="s">
        <v>109</v>
      </c>
      <c r="C293" s="2" t="s">
        <v>219</v>
      </c>
      <c r="D293" s="2" t="s">
        <v>450</v>
      </c>
      <c r="E293" s="4">
        <f>SUM(F293:AEY293)</f>
        <v>0</v>
      </c>
    </row>
    <row r="294" spans="1:5" ht="15">
      <c r="A294" s="70">
        <v>41002</v>
      </c>
      <c r="B294" s="2" t="s">
        <v>147</v>
      </c>
      <c r="C294" s="2" t="s">
        <v>324</v>
      </c>
      <c r="D294" s="2" t="s">
        <v>451</v>
      </c>
      <c r="E294" s="4">
        <f>SUM(F294:AEY294)</f>
        <v>0</v>
      </c>
    </row>
    <row r="295" spans="1:5" ht="15">
      <c r="A295" s="70">
        <v>80602</v>
      </c>
      <c r="B295" s="2" t="s">
        <v>96</v>
      </c>
      <c r="C295" s="2" t="s">
        <v>452</v>
      </c>
      <c r="D295" s="2" t="s">
        <v>453</v>
      </c>
      <c r="E295" s="4">
        <f>SUM(F295:AEY295)</f>
        <v>0</v>
      </c>
    </row>
    <row r="296" spans="1:5" ht="15">
      <c r="A296" s="70">
        <v>130403</v>
      </c>
      <c r="B296" s="2" t="s">
        <v>99</v>
      </c>
      <c r="C296" s="2" t="s">
        <v>240</v>
      </c>
      <c r="D296" s="2" t="s">
        <v>454</v>
      </c>
      <c r="E296" s="4">
        <f>SUM(F296:AEY296)</f>
        <v>0</v>
      </c>
    </row>
    <row r="297" spans="1:5" ht="24">
      <c r="A297" s="70">
        <v>120501</v>
      </c>
      <c r="B297" s="2" t="s">
        <v>182</v>
      </c>
      <c r="C297" s="2" t="s">
        <v>426</v>
      </c>
      <c r="D297" s="2" t="s">
        <v>455</v>
      </c>
      <c r="E297" s="4">
        <f>SUM(F297:AEY297)</f>
        <v>0</v>
      </c>
    </row>
    <row r="298" spans="1:5" ht="15">
      <c r="A298" s="70">
        <v>60502</v>
      </c>
      <c r="B298" s="2" t="s">
        <v>154</v>
      </c>
      <c r="C298" s="2" t="s">
        <v>402</v>
      </c>
      <c r="D298" s="2" t="s">
        <v>280</v>
      </c>
      <c r="E298" s="4">
        <f>SUM(F298:AEY298)</f>
        <v>0</v>
      </c>
    </row>
    <row r="299" spans="1:5" ht="15">
      <c r="A299" s="70">
        <v>130404</v>
      </c>
      <c r="B299" s="2" t="s">
        <v>99</v>
      </c>
      <c r="C299" s="2" t="s">
        <v>240</v>
      </c>
      <c r="D299" s="2" t="s">
        <v>280</v>
      </c>
      <c r="E299" s="4">
        <f>SUM(F299:AEY299)</f>
        <v>0</v>
      </c>
    </row>
    <row r="300" spans="1:5" ht="15">
      <c r="A300" s="70">
        <v>30402</v>
      </c>
      <c r="B300" s="2" t="s">
        <v>136</v>
      </c>
      <c r="C300" s="2" t="s">
        <v>316</v>
      </c>
      <c r="D300" s="2" t="s">
        <v>456</v>
      </c>
      <c r="E300" s="4">
        <f>SUM(F300:AEY300)</f>
        <v>0</v>
      </c>
    </row>
    <row r="301" spans="1:5" ht="24">
      <c r="A301" s="70">
        <v>120610</v>
      </c>
      <c r="B301" s="2" t="s">
        <v>182</v>
      </c>
      <c r="C301" s="2" t="s">
        <v>444</v>
      </c>
      <c r="D301" s="2" t="s">
        <v>457</v>
      </c>
      <c r="E301" s="4">
        <f>SUM(F301:AEY301)</f>
        <v>0</v>
      </c>
    </row>
    <row r="302" spans="1:5" ht="15">
      <c r="A302" s="70">
        <v>40402</v>
      </c>
      <c r="B302" s="2" t="s">
        <v>147</v>
      </c>
      <c r="C302" s="2" t="s">
        <v>214</v>
      </c>
      <c r="D302" s="2" t="s">
        <v>458</v>
      </c>
      <c r="E302" s="4">
        <f>SUM(F302:AEY302)</f>
        <v>0</v>
      </c>
    </row>
    <row r="303" spans="1:5" ht="15">
      <c r="A303" s="70">
        <v>91103</v>
      </c>
      <c r="B303" s="2" t="s">
        <v>109</v>
      </c>
      <c r="C303" s="2" t="s">
        <v>180</v>
      </c>
      <c r="D303" s="2" t="s">
        <v>459</v>
      </c>
      <c r="E303" s="4">
        <f>SUM(F303:AEY303)</f>
        <v>0</v>
      </c>
    </row>
    <row r="304" spans="1:5" ht="15">
      <c r="A304" s="70">
        <v>90201</v>
      </c>
      <c r="B304" s="2" t="s">
        <v>109</v>
      </c>
      <c r="C304" s="2" t="s">
        <v>438</v>
      </c>
      <c r="D304" s="2" t="s">
        <v>460</v>
      </c>
      <c r="E304" s="4">
        <f>SUM(F304:AEY304)</f>
        <v>0</v>
      </c>
    </row>
    <row r="305" spans="1:18" ht="15">
      <c r="A305" s="70">
        <v>90902</v>
      </c>
      <c r="B305" s="2" t="s">
        <v>109</v>
      </c>
      <c r="C305" s="2" t="s">
        <v>205</v>
      </c>
      <c r="D305" s="2" t="s">
        <v>461</v>
      </c>
      <c r="E305" s="4">
        <f>SUM(F305:AEY305)</f>
        <v>0</v>
      </c>
    </row>
    <row r="306" spans="1:18" ht="24">
      <c r="A306" s="70">
        <v>120103</v>
      </c>
      <c r="B306" s="2" t="s">
        <v>182</v>
      </c>
      <c r="C306" s="2" t="s">
        <v>271</v>
      </c>
      <c r="D306" s="2" t="s">
        <v>462</v>
      </c>
      <c r="E306" s="4">
        <f>SUM(F306:AEY306)</f>
        <v>0</v>
      </c>
    </row>
    <row r="307" spans="1:18" ht="15">
      <c r="A307" s="70">
        <v>70710</v>
      </c>
      <c r="B307" s="2" t="s">
        <v>246</v>
      </c>
      <c r="C307" s="2" t="s">
        <v>432</v>
      </c>
      <c r="D307" s="2" t="s">
        <v>463</v>
      </c>
      <c r="E307" s="4">
        <f>SUM(F307:AEY307)</f>
        <v>0</v>
      </c>
    </row>
    <row r="308" spans="1:18" ht="15">
      <c r="A308" s="70">
        <v>50102</v>
      </c>
      <c r="B308" s="2" t="s">
        <v>151</v>
      </c>
      <c r="C308" s="2" t="s">
        <v>247</v>
      </c>
      <c r="D308" s="2" t="s">
        <v>464</v>
      </c>
      <c r="E308" s="4">
        <f>SUM(F308:AEY308)</f>
        <v>0</v>
      </c>
    </row>
    <row r="309" spans="1:18" ht="15">
      <c r="A309" s="70">
        <v>40108</v>
      </c>
      <c r="B309" s="2" t="s">
        <v>147</v>
      </c>
      <c r="C309" s="2" t="s">
        <v>148</v>
      </c>
      <c r="D309" s="2" t="s">
        <v>465</v>
      </c>
      <c r="E309" s="4">
        <f>SUM(F309:AEY309)</f>
        <v>0</v>
      </c>
    </row>
    <row r="310" spans="1:18" ht="15">
      <c r="A310" s="70">
        <v>70703</v>
      </c>
      <c r="B310" s="2" t="s">
        <v>246</v>
      </c>
      <c r="C310" s="2" t="s">
        <v>432</v>
      </c>
      <c r="D310" s="2" t="s">
        <v>466</v>
      </c>
      <c r="E310" s="4">
        <f>SUM(F310:AEY310)</f>
        <v>0</v>
      </c>
    </row>
    <row r="311" spans="1:18" ht="15">
      <c r="A311" s="70">
        <v>20402</v>
      </c>
      <c r="B311" s="2" t="s">
        <v>198</v>
      </c>
      <c r="C311" s="2" t="s">
        <v>260</v>
      </c>
      <c r="D311" s="2" t="s">
        <v>467</v>
      </c>
      <c r="E311" s="4">
        <f>SUM(F311:AEY311)</f>
        <v>0</v>
      </c>
      <c r="R311" s="1"/>
    </row>
    <row r="312" spans="1:18" ht="24">
      <c r="A312" s="70">
        <v>120202</v>
      </c>
      <c r="B312" s="2" t="s">
        <v>182</v>
      </c>
      <c r="C312" s="2" t="s">
        <v>244</v>
      </c>
      <c r="D312" s="2" t="s">
        <v>468</v>
      </c>
      <c r="E312" s="4">
        <f>SUM(F312:AEY312)</f>
        <v>0</v>
      </c>
    </row>
    <row r="313" spans="1:18" ht="15">
      <c r="A313" s="70">
        <v>91104</v>
      </c>
      <c r="B313" s="2" t="s">
        <v>109</v>
      </c>
      <c r="C313" s="2" t="s">
        <v>180</v>
      </c>
      <c r="D313" s="2" t="s">
        <v>469</v>
      </c>
      <c r="E313" s="4">
        <f>SUM(F313:AEY313)</f>
        <v>0</v>
      </c>
    </row>
    <row r="314" spans="1:18" ht="15">
      <c r="A314" s="70">
        <v>90705</v>
      </c>
      <c r="B314" s="2" t="s">
        <v>109</v>
      </c>
      <c r="C314" s="2" t="s">
        <v>352</v>
      </c>
      <c r="D314" s="2" t="s">
        <v>470</v>
      </c>
      <c r="E314" s="4">
        <f>SUM(F314:AEY314)</f>
        <v>0</v>
      </c>
    </row>
    <row r="315" spans="1:18" ht="15">
      <c r="A315" s="70">
        <v>10103</v>
      </c>
      <c r="B315" s="2" t="s">
        <v>161</v>
      </c>
      <c r="C315" s="2" t="s">
        <v>161</v>
      </c>
      <c r="D315" s="2" t="s">
        <v>471</v>
      </c>
      <c r="E315" s="4">
        <f>SUM(F315:AEY315)</f>
        <v>0</v>
      </c>
      <c r="R315" s="1"/>
    </row>
    <row r="316" spans="1:18" ht="15">
      <c r="A316" s="70">
        <v>90606</v>
      </c>
      <c r="B316" s="2" t="s">
        <v>109</v>
      </c>
      <c r="C316" s="2" t="s">
        <v>282</v>
      </c>
      <c r="D316" s="2" t="s">
        <v>472</v>
      </c>
      <c r="E316" s="4">
        <f>SUM(F316:AEY316)</f>
        <v>0</v>
      </c>
    </row>
    <row r="317" spans="1:18" ht="15">
      <c r="A317" s="70">
        <v>90502</v>
      </c>
      <c r="B317" s="2" t="s">
        <v>109</v>
      </c>
      <c r="C317" s="2" t="s">
        <v>310</v>
      </c>
      <c r="D317" s="2" t="s">
        <v>473</v>
      </c>
      <c r="E317" s="4">
        <f>SUM(F317:AEY317)</f>
        <v>0</v>
      </c>
    </row>
    <row r="318" spans="1:18" ht="24">
      <c r="A318" s="70">
        <v>120105</v>
      </c>
      <c r="B318" s="2" t="s">
        <v>182</v>
      </c>
      <c r="C318" s="2" t="s">
        <v>271</v>
      </c>
      <c r="D318" s="2" t="s">
        <v>474</v>
      </c>
      <c r="E318" s="4">
        <f>SUM(F318:AEY318)</f>
        <v>0</v>
      </c>
    </row>
    <row r="319" spans="1:18" ht="24">
      <c r="A319" s="70">
        <v>120401</v>
      </c>
      <c r="B319" s="2" t="s">
        <v>182</v>
      </c>
      <c r="C319" s="2" t="s">
        <v>475</v>
      </c>
      <c r="D319" s="2" t="s">
        <v>476</v>
      </c>
      <c r="E319" s="4">
        <f>SUM(F319:AEY319)</f>
        <v>0</v>
      </c>
    </row>
    <row r="320" spans="1:18" ht="15">
      <c r="A320" s="70">
        <v>60402</v>
      </c>
      <c r="B320" s="2" t="s">
        <v>154</v>
      </c>
      <c r="C320" s="2" t="s">
        <v>343</v>
      </c>
      <c r="D320" s="2" t="s">
        <v>477</v>
      </c>
      <c r="E320" s="4">
        <f>SUM(F320:AEY320)</f>
        <v>0</v>
      </c>
    </row>
    <row r="321" spans="1:5" ht="24">
      <c r="A321" s="70">
        <v>120504</v>
      </c>
      <c r="B321" s="2" t="s">
        <v>182</v>
      </c>
      <c r="C321" s="2" t="s">
        <v>426</v>
      </c>
      <c r="D321" s="2" t="s">
        <v>478</v>
      </c>
      <c r="E321" s="4">
        <f>SUM(F321:AEY321)</f>
        <v>0</v>
      </c>
    </row>
    <row r="322" spans="1:5" ht="15">
      <c r="A322" s="70">
        <v>90302</v>
      </c>
      <c r="B322" s="2" t="s">
        <v>109</v>
      </c>
      <c r="C322" s="2" t="s">
        <v>267</v>
      </c>
      <c r="D322" s="2" t="s">
        <v>479</v>
      </c>
      <c r="E322" s="4">
        <f>SUM(F322:AEY322)</f>
        <v>0</v>
      </c>
    </row>
    <row r="323" spans="1:5" ht="24">
      <c r="A323" s="70">
        <v>120305</v>
      </c>
      <c r="B323" s="2" t="s">
        <v>182</v>
      </c>
      <c r="C323" s="2" t="s">
        <v>364</v>
      </c>
      <c r="D323" s="2" t="s">
        <v>480</v>
      </c>
      <c r="E323" s="4">
        <f>SUM(F323:AEY323)</f>
        <v>0</v>
      </c>
    </row>
    <row r="324" spans="1:5" ht="15">
      <c r="A324" s="70">
        <v>41402</v>
      </c>
      <c r="B324" s="2" t="s">
        <v>147</v>
      </c>
      <c r="C324" s="2" t="s">
        <v>358</v>
      </c>
      <c r="D324" s="2" t="s">
        <v>481</v>
      </c>
      <c r="E324" s="4">
        <f>SUM(F324:AEY324)</f>
        <v>0</v>
      </c>
    </row>
    <row r="325" spans="1:5" ht="15">
      <c r="A325" s="70">
        <v>41303</v>
      </c>
      <c r="B325" s="2" t="s">
        <v>147</v>
      </c>
      <c r="C325" s="2" t="s">
        <v>442</v>
      </c>
      <c r="D325" s="2" t="s">
        <v>482</v>
      </c>
      <c r="E325" s="4">
        <f>SUM(F325:AEY325)</f>
        <v>0</v>
      </c>
    </row>
    <row r="326" spans="1:5" ht="15">
      <c r="A326" s="70">
        <v>50103</v>
      </c>
      <c r="B326" s="2" t="s">
        <v>151</v>
      </c>
      <c r="C326" s="2" t="s">
        <v>247</v>
      </c>
      <c r="D326" s="2" t="s">
        <v>247</v>
      </c>
      <c r="E326" s="4">
        <f>SUM(F326:AEY326)</f>
        <v>0</v>
      </c>
    </row>
    <row r="327" spans="1:5" ht="15">
      <c r="A327" s="70">
        <v>60202</v>
      </c>
      <c r="B327" s="2" t="s">
        <v>154</v>
      </c>
      <c r="C327" s="2" t="s">
        <v>335</v>
      </c>
      <c r="D327" s="2" t="s">
        <v>141</v>
      </c>
      <c r="E327" s="4">
        <f>SUM(F327:AEY327)</f>
        <v>0</v>
      </c>
    </row>
    <row r="328" spans="1:5" ht="15">
      <c r="A328" s="70">
        <v>130405</v>
      </c>
      <c r="B328" s="2" t="s">
        <v>99</v>
      </c>
      <c r="C328" s="2" t="s">
        <v>240</v>
      </c>
      <c r="D328" s="2" t="s">
        <v>483</v>
      </c>
      <c r="E328" s="4">
        <f>SUM(F328:AEY328)</f>
        <v>0</v>
      </c>
    </row>
    <row r="329" spans="1:5" ht="15">
      <c r="A329" s="70">
        <v>80601</v>
      </c>
      <c r="B329" s="2" t="s">
        <v>96</v>
      </c>
      <c r="C329" s="2" t="s">
        <v>452</v>
      </c>
      <c r="D329" s="2" t="s">
        <v>484</v>
      </c>
      <c r="E329" s="4">
        <f>SUM(F329:AEY329)</f>
        <v>0</v>
      </c>
    </row>
    <row r="330" spans="1:5" ht="15">
      <c r="A330" s="70">
        <v>40604</v>
      </c>
      <c r="B330" s="2" t="s">
        <v>147</v>
      </c>
      <c r="C330" s="2" t="s">
        <v>176</v>
      </c>
      <c r="D330" s="2" t="s">
        <v>147</v>
      </c>
      <c r="E330" s="4">
        <f>SUM(F330:AEY330)</f>
        <v>0</v>
      </c>
    </row>
    <row r="331" spans="1:5" ht="15">
      <c r="A331" s="70">
        <v>90203</v>
      </c>
      <c r="B331" s="2" t="s">
        <v>109</v>
      </c>
      <c r="C331" s="2" t="s">
        <v>438</v>
      </c>
      <c r="D331" s="2" t="s">
        <v>485</v>
      </c>
      <c r="E331" s="4">
        <f>SUM(F331:AEY331)</f>
        <v>0</v>
      </c>
    </row>
    <row r="332" spans="1:5" ht="15">
      <c r="A332" s="70">
        <v>60203</v>
      </c>
      <c r="B332" s="2" t="s">
        <v>154</v>
      </c>
      <c r="C332" s="2" t="s">
        <v>335</v>
      </c>
      <c r="D332" s="2" t="s">
        <v>486</v>
      </c>
      <c r="E332" s="4">
        <f>SUM(F332:AEY332)</f>
        <v>0</v>
      </c>
    </row>
    <row r="333" spans="1:5" ht="15">
      <c r="A333" s="70">
        <v>70405</v>
      </c>
      <c r="B333" s="2" t="s">
        <v>246</v>
      </c>
      <c r="C333" s="2" t="s">
        <v>314</v>
      </c>
      <c r="D333" s="2" t="s">
        <v>487</v>
      </c>
      <c r="E333" s="4">
        <f>SUM(F333:AEY333)</f>
        <v>0</v>
      </c>
    </row>
    <row r="334" spans="1:5" ht="15">
      <c r="A334" s="70">
        <v>60702</v>
      </c>
      <c r="B334" s="2" t="s">
        <v>154</v>
      </c>
      <c r="C334" s="2" t="s">
        <v>338</v>
      </c>
      <c r="D334" s="2" t="s">
        <v>488</v>
      </c>
      <c r="E334" s="4">
        <f>SUM(F334:AEY334)</f>
        <v>0</v>
      </c>
    </row>
    <row r="335" spans="1:5" ht="15">
      <c r="A335" s="70">
        <v>130305</v>
      </c>
      <c r="B335" s="2" t="s">
        <v>99</v>
      </c>
      <c r="C335" s="2" t="s">
        <v>210</v>
      </c>
      <c r="D335" s="2" t="s">
        <v>489</v>
      </c>
      <c r="E335" s="4">
        <f>SUM(F335:AEY335)</f>
        <v>0</v>
      </c>
    </row>
    <row r="336" spans="1:5" ht="15">
      <c r="A336" s="70">
        <v>130306</v>
      </c>
      <c r="B336" s="2" t="s">
        <v>99</v>
      </c>
      <c r="C336" s="2" t="s">
        <v>210</v>
      </c>
      <c r="D336" s="2" t="s">
        <v>490</v>
      </c>
      <c r="E336" s="4">
        <f>SUM(F336:AEY336)</f>
        <v>0</v>
      </c>
    </row>
    <row r="337" spans="1:18" ht="15">
      <c r="A337" s="70">
        <v>30105</v>
      </c>
      <c r="B337" s="2" t="s">
        <v>136</v>
      </c>
      <c r="C337" s="2" t="s">
        <v>136</v>
      </c>
      <c r="D337" s="2" t="s">
        <v>491</v>
      </c>
      <c r="E337" s="4">
        <f>SUM(F337:AEY337)</f>
        <v>0</v>
      </c>
      <c r="R337" s="1"/>
    </row>
    <row r="338" spans="1:18" ht="15">
      <c r="A338" s="70">
        <v>10208</v>
      </c>
      <c r="B338" s="2" t="s">
        <v>161</v>
      </c>
      <c r="C338" s="2" t="s">
        <v>167</v>
      </c>
      <c r="D338" s="2" t="s">
        <v>492</v>
      </c>
      <c r="E338" s="4">
        <f>SUM(F338:AEY338)</f>
        <v>0</v>
      </c>
      <c r="R338" s="1"/>
    </row>
    <row r="339" spans="1:18" ht="15">
      <c r="A339" s="70">
        <v>20603</v>
      </c>
      <c r="B339" s="2" t="s">
        <v>198</v>
      </c>
      <c r="C339" s="2" t="s">
        <v>199</v>
      </c>
      <c r="D339" s="2" t="s">
        <v>198</v>
      </c>
      <c r="E339" s="4">
        <f>SUM(F339:AEY339)</f>
        <v>0</v>
      </c>
      <c r="R339" s="1"/>
    </row>
    <row r="340" spans="1:18" ht="15">
      <c r="A340" s="70">
        <v>30302</v>
      </c>
      <c r="B340" s="2" t="s">
        <v>136</v>
      </c>
      <c r="C340" s="2" t="s">
        <v>409</v>
      </c>
      <c r="D340" s="2" t="s">
        <v>493</v>
      </c>
      <c r="E340" s="4">
        <f>SUM(F340:AEY340)</f>
        <v>0</v>
      </c>
      <c r="R340" s="1"/>
    </row>
    <row r="341" spans="1:18" ht="15">
      <c r="A341" s="70">
        <v>40303</v>
      </c>
      <c r="B341" s="2" t="s">
        <v>147</v>
      </c>
      <c r="C341" s="2" t="s">
        <v>255</v>
      </c>
      <c r="D341" s="2" t="s">
        <v>494</v>
      </c>
      <c r="E341" s="4">
        <f>SUM(F341:AEY341)</f>
        <v>0</v>
      </c>
    </row>
    <row r="342" spans="1:18" ht="15">
      <c r="A342" s="70">
        <v>70404</v>
      </c>
      <c r="B342" s="2" t="s">
        <v>246</v>
      </c>
      <c r="C342" s="2" t="s">
        <v>314</v>
      </c>
      <c r="D342" s="2" t="s">
        <v>495</v>
      </c>
      <c r="E342" s="4">
        <f>SUM(F342:AEY342)</f>
        <v>0</v>
      </c>
    </row>
    <row r="343" spans="1:18" ht="15">
      <c r="A343" s="70">
        <v>90503</v>
      </c>
      <c r="B343" s="2" t="s">
        <v>109</v>
      </c>
      <c r="C343" s="2" t="s">
        <v>310</v>
      </c>
      <c r="D343" s="2" t="s">
        <v>495</v>
      </c>
      <c r="E343" s="4">
        <f>SUM(F343:AEY343)</f>
        <v>0</v>
      </c>
    </row>
    <row r="344" spans="1:18" ht="15">
      <c r="A344" s="70">
        <v>90802</v>
      </c>
      <c r="B344" s="2" t="s">
        <v>109</v>
      </c>
      <c r="C344" s="2" t="s">
        <v>114</v>
      </c>
      <c r="D344" s="2" t="s">
        <v>496</v>
      </c>
      <c r="E344" s="4">
        <f>SUM(F344:AEY344)</f>
        <v>0</v>
      </c>
    </row>
    <row r="345" spans="1:18" ht="15">
      <c r="A345" s="70">
        <v>30115</v>
      </c>
      <c r="B345" s="2" t="s">
        <v>136</v>
      </c>
      <c r="C345" s="2" t="s">
        <v>136</v>
      </c>
      <c r="D345" s="2" t="s">
        <v>497</v>
      </c>
      <c r="E345" s="4">
        <f>SUM(F345:AEY345)</f>
        <v>0</v>
      </c>
    </row>
    <row r="346" spans="1:18" ht="15">
      <c r="A346" s="70">
        <v>30502</v>
      </c>
      <c r="B346" s="2" t="s">
        <v>136</v>
      </c>
      <c r="C346" s="2" t="s">
        <v>398</v>
      </c>
      <c r="D346" s="2" t="s">
        <v>498</v>
      </c>
      <c r="E346" s="4">
        <f>SUM(F346:AEY346)</f>
        <v>0</v>
      </c>
    </row>
    <row r="347" spans="1:18" ht="15">
      <c r="A347" s="70">
        <v>50314</v>
      </c>
      <c r="B347" s="2" t="s">
        <v>151</v>
      </c>
      <c r="C347" s="2" t="s">
        <v>205</v>
      </c>
      <c r="D347" s="2" t="s">
        <v>499</v>
      </c>
      <c r="E347" s="4">
        <f>SUM(F347:AEY347)</f>
        <v>0</v>
      </c>
    </row>
    <row r="348" spans="1:18" ht="15">
      <c r="A348" s="70">
        <v>41403</v>
      </c>
      <c r="B348" s="2" t="s">
        <v>147</v>
      </c>
      <c r="C348" s="2" t="s">
        <v>358</v>
      </c>
      <c r="D348" s="2" t="s">
        <v>500</v>
      </c>
      <c r="E348" s="4">
        <f>SUM(F348:AEY348)</f>
        <v>0</v>
      </c>
    </row>
    <row r="349" spans="1:18" ht="15">
      <c r="A349" s="70">
        <v>40611</v>
      </c>
      <c r="B349" s="2" t="s">
        <v>147</v>
      </c>
      <c r="C349" s="2" t="s">
        <v>176</v>
      </c>
      <c r="D349" s="2" t="s">
        <v>501</v>
      </c>
      <c r="E349" s="4">
        <f>SUM(F349:AEY349)</f>
        <v>0</v>
      </c>
    </row>
    <row r="350" spans="1:18" ht="15">
      <c r="A350" s="70">
        <v>40612</v>
      </c>
      <c r="B350" s="2" t="s">
        <v>147</v>
      </c>
      <c r="C350" s="2" t="s">
        <v>176</v>
      </c>
      <c r="D350" s="2" t="s">
        <v>502</v>
      </c>
      <c r="E350" s="4">
        <f>SUM(F350:AEY350)</f>
        <v>0</v>
      </c>
    </row>
    <row r="351" spans="1:18" ht="24">
      <c r="A351" s="70">
        <v>120313</v>
      </c>
      <c r="B351" s="2" t="s">
        <v>182</v>
      </c>
      <c r="C351" s="2" t="s">
        <v>364</v>
      </c>
      <c r="D351" s="2" t="s">
        <v>503</v>
      </c>
      <c r="E351" s="4">
        <f>SUM(F351:AEY351)</f>
        <v>0</v>
      </c>
    </row>
    <row r="352" spans="1:18" ht="24">
      <c r="A352" s="70">
        <v>120315</v>
      </c>
      <c r="B352" s="2" t="s">
        <v>182</v>
      </c>
      <c r="C352" s="2" t="s">
        <v>364</v>
      </c>
      <c r="D352" s="2" t="s">
        <v>504</v>
      </c>
      <c r="E352" s="4">
        <f>SUM(F352:AEY352)</f>
        <v>0</v>
      </c>
    </row>
    <row r="353" spans="1:18" ht="15">
      <c r="A353" s="70">
        <v>41007</v>
      </c>
      <c r="B353" s="2" t="s">
        <v>147</v>
      </c>
      <c r="C353" s="2" t="s">
        <v>324</v>
      </c>
      <c r="D353" s="2" t="s">
        <v>505</v>
      </c>
      <c r="E353" s="4">
        <f>SUM(F353:AEY353)</f>
        <v>0</v>
      </c>
    </row>
    <row r="354" spans="1:18" ht="15">
      <c r="A354" s="70">
        <v>40702</v>
      </c>
      <c r="B354" s="2" t="s">
        <v>147</v>
      </c>
      <c r="C354" s="2" t="s">
        <v>291</v>
      </c>
      <c r="D354" s="2" t="s">
        <v>506</v>
      </c>
      <c r="E354" s="4">
        <f>SUM(F354:AEY354)</f>
        <v>0</v>
      </c>
    </row>
    <row r="355" spans="1:18" ht="15">
      <c r="A355" s="70">
        <v>90903</v>
      </c>
      <c r="B355" s="2" t="s">
        <v>109</v>
      </c>
      <c r="C355" s="2" t="s">
        <v>205</v>
      </c>
      <c r="D355" s="2" t="s">
        <v>507</v>
      </c>
      <c r="E355" s="4">
        <f>SUM(F355:AEY355)</f>
        <v>0</v>
      </c>
    </row>
    <row r="356" spans="1:18" ht="15">
      <c r="A356" s="70">
        <v>90307</v>
      </c>
      <c r="B356" s="2" t="s">
        <v>109</v>
      </c>
      <c r="C356" s="2" t="s">
        <v>267</v>
      </c>
      <c r="D356" s="2" t="s">
        <v>508</v>
      </c>
      <c r="E356" s="4">
        <f>SUM(F356:AEY356)</f>
        <v>0</v>
      </c>
    </row>
    <row r="357" spans="1:18" ht="24">
      <c r="A357" s="70">
        <v>120505</v>
      </c>
      <c r="B357" s="2" t="s">
        <v>182</v>
      </c>
      <c r="C357" s="2" t="s">
        <v>426</v>
      </c>
      <c r="D357" s="2" t="s">
        <v>509</v>
      </c>
      <c r="E357" s="4">
        <f>SUM(F357:AEY357)</f>
        <v>0</v>
      </c>
    </row>
    <row r="358" spans="1:18" ht="15">
      <c r="A358" s="70">
        <v>90102</v>
      </c>
      <c r="B358" s="2" t="s">
        <v>109</v>
      </c>
      <c r="C358" s="2" t="s">
        <v>191</v>
      </c>
      <c r="D358" s="2" t="s">
        <v>510</v>
      </c>
      <c r="E358" s="4">
        <f>SUM(F358:AEY358)</f>
        <v>0</v>
      </c>
    </row>
    <row r="359" spans="1:18" ht="15">
      <c r="A359" s="70">
        <v>70704</v>
      </c>
      <c r="B359" s="2" t="s">
        <v>246</v>
      </c>
      <c r="C359" s="2" t="s">
        <v>432</v>
      </c>
      <c r="D359" s="2" t="s">
        <v>511</v>
      </c>
      <c r="E359" s="4">
        <f>SUM(F359:AEY359)</f>
        <v>0</v>
      </c>
    </row>
    <row r="360" spans="1:18" ht="15">
      <c r="A360" s="70">
        <v>40513</v>
      </c>
      <c r="B360" s="2" t="s">
        <v>147</v>
      </c>
      <c r="C360" s="2" t="s">
        <v>227</v>
      </c>
      <c r="D360" s="2" t="s">
        <v>512</v>
      </c>
      <c r="E360" s="4">
        <f>SUM(F360:AEY360)</f>
        <v>0</v>
      </c>
    </row>
    <row r="361" spans="1:18" ht="15">
      <c r="A361" s="70">
        <v>70705</v>
      </c>
      <c r="B361" s="2" t="s">
        <v>246</v>
      </c>
      <c r="C361" s="2" t="s">
        <v>432</v>
      </c>
      <c r="D361" s="2" t="s">
        <v>513</v>
      </c>
      <c r="E361" s="4">
        <f>SUM(F361:AEY361)</f>
        <v>0</v>
      </c>
    </row>
    <row r="362" spans="1:18" ht="15">
      <c r="A362" s="70">
        <v>91203</v>
      </c>
      <c r="B362" s="2" t="s">
        <v>109</v>
      </c>
      <c r="C362" s="2" t="s">
        <v>312</v>
      </c>
      <c r="D362" s="2" t="s">
        <v>513</v>
      </c>
      <c r="E362" s="4">
        <f>SUM(F362:AEY362)</f>
        <v>0</v>
      </c>
    </row>
    <row r="363" spans="1:18" ht="15">
      <c r="A363" s="70">
        <v>130307</v>
      </c>
      <c r="B363" s="2" t="s">
        <v>99</v>
      </c>
      <c r="C363" s="2" t="s">
        <v>210</v>
      </c>
      <c r="D363" s="2" t="s">
        <v>513</v>
      </c>
      <c r="E363" s="4">
        <f>SUM(F363:AEY363)</f>
        <v>0</v>
      </c>
    </row>
    <row r="364" spans="1:18" ht="15">
      <c r="A364" s="70">
        <v>60303</v>
      </c>
      <c r="B364" s="2" t="s">
        <v>154</v>
      </c>
      <c r="C364" s="2" t="s">
        <v>393</v>
      </c>
      <c r="D364" s="2" t="s">
        <v>514</v>
      </c>
      <c r="E364" s="4">
        <f>SUM(F364:AEY364)</f>
        <v>0</v>
      </c>
    </row>
    <row r="365" spans="1:18" ht="15">
      <c r="A365" s="70">
        <v>70602</v>
      </c>
      <c r="B365" s="2" t="s">
        <v>246</v>
      </c>
      <c r="C365" s="2" t="s">
        <v>234</v>
      </c>
      <c r="D365" s="2" t="s">
        <v>515</v>
      </c>
      <c r="E365" s="4">
        <f>SUM(F365:AEY365)</f>
        <v>0</v>
      </c>
    </row>
    <row r="366" spans="1:18" ht="15">
      <c r="A366" s="70">
        <v>20403</v>
      </c>
      <c r="B366" s="2" t="s">
        <v>198</v>
      </c>
      <c r="C366" s="2" t="s">
        <v>260</v>
      </c>
      <c r="D366" s="2" t="s">
        <v>516</v>
      </c>
      <c r="E366" s="4">
        <f>SUM(F366:AEY366)</f>
        <v>0</v>
      </c>
      <c r="R366" s="1"/>
    </row>
    <row r="367" spans="1:18" ht="15">
      <c r="A367" s="70">
        <v>60302</v>
      </c>
      <c r="B367" s="2" t="s">
        <v>154</v>
      </c>
      <c r="C367" s="2" t="s">
        <v>393</v>
      </c>
      <c r="D367" s="2" t="s">
        <v>517</v>
      </c>
      <c r="E367" s="4">
        <f>SUM(F367:AEY367)</f>
        <v>0</v>
      </c>
    </row>
    <row r="368" spans="1:18" ht="15">
      <c r="A368" s="70">
        <v>70204</v>
      </c>
      <c r="B368" s="2" t="s">
        <v>246</v>
      </c>
      <c r="C368" s="2" t="s">
        <v>333</v>
      </c>
      <c r="D368" s="2" t="s">
        <v>518</v>
      </c>
      <c r="E368" s="4">
        <f>SUM(F368:AEY368)</f>
        <v>0</v>
      </c>
    </row>
    <row r="369" spans="1:18" ht="15">
      <c r="A369" s="70">
        <v>60304</v>
      </c>
      <c r="B369" s="2" t="s">
        <v>154</v>
      </c>
      <c r="C369" s="2" t="s">
        <v>393</v>
      </c>
      <c r="D369" s="2" t="s">
        <v>519</v>
      </c>
      <c r="E369" s="4">
        <f>SUM(F369:AEY369)</f>
        <v>0</v>
      </c>
    </row>
    <row r="370" spans="1:18" ht="15">
      <c r="A370" s="70">
        <v>70406</v>
      </c>
      <c r="B370" s="2" t="s">
        <v>246</v>
      </c>
      <c r="C370" s="2" t="s">
        <v>314</v>
      </c>
      <c r="D370" s="2" t="s">
        <v>519</v>
      </c>
      <c r="E370" s="4">
        <f>SUM(F370:AEY370)</f>
        <v>0</v>
      </c>
    </row>
    <row r="371" spans="1:18" ht="15">
      <c r="A371" s="70">
        <v>70205</v>
      </c>
      <c r="B371" s="2" t="s">
        <v>246</v>
      </c>
      <c r="C371" s="2" t="s">
        <v>333</v>
      </c>
      <c r="D371" s="2" t="s">
        <v>520</v>
      </c>
      <c r="E371" s="4">
        <f>SUM(F371:AEY371)</f>
        <v>0</v>
      </c>
    </row>
    <row r="372" spans="1:18" ht="15">
      <c r="A372" s="70">
        <v>90204</v>
      </c>
      <c r="B372" s="2" t="s">
        <v>109</v>
      </c>
      <c r="C372" s="2" t="s">
        <v>438</v>
      </c>
      <c r="D372" s="2" t="s">
        <v>521</v>
      </c>
      <c r="E372" s="4">
        <f>SUM(F372:AEY372)</f>
        <v>0</v>
      </c>
    </row>
    <row r="373" spans="1:18" ht="15">
      <c r="A373" s="70">
        <v>20502</v>
      </c>
      <c r="B373" s="2" t="s">
        <v>198</v>
      </c>
      <c r="C373" s="2" t="s">
        <v>345</v>
      </c>
      <c r="D373" s="2" t="s">
        <v>522</v>
      </c>
      <c r="E373" s="4">
        <f>SUM(F373:AEY373)</f>
        <v>0</v>
      </c>
      <c r="R373" s="1"/>
    </row>
    <row r="374" spans="1:18" ht="15">
      <c r="A374" s="70">
        <v>70706</v>
      </c>
      <c r="B374" s="2" t="s">
        <v>246</v>
      </c>
      <c r="C374" s="2" t="s">
        <v>432</v>
      </c>
      <c r="D374" s="2" t="s">
        <v>523</v>
      </c>
      <c r="E374" s="4">
        <f>SUM(F374:AEY374)</f>
        <v>0</v>
      </c>
    </row>
    <row r="375" spans="1:18" ht="15">
      <c r="A375" s="70">
        <v>20102</v>
      </c>
      <c r="B375" s="2" t="s">
        <v>198</v>
      </c>
      <c r="C375" s="2" t="s">
        <v>207</v>
      </c>
      <c r="D375" s="2" t="s">
        <v>524</v>
      </c>
      <c r="E375" s="4">
        <f>SUM(F375:AEY375)</f>
        <v>0</v>
      </c>
      <c r="R375" s="1"/>
    </row>
    <row r="376" spans="1:18" ht="15">
      <c r="A376" s="70">
        <v>41304</v>
      </c>
      <c r="B376" s="2" t="s">
        <v>147</v>
      </c>
      <c r="C376" s="2" t="s">
        <v>442</v>
      </c>
      <c r="D376" s="2" t="s">
        <v>524</v>
      </c>
      <c r="E376" s="4">
        <f>SUM(F376:AEY376)</f>
        <v>0</v>
      </c>
    </row>
    <row r="377" spans="1:18" ht="15">
      <c r="A377" s="70">
        <v>90904</v>
      </c>
      <c r="B377" s="2" t="s">
        <v>109</v>
      </c>
      <c r="C377" s="2" t="s">
        <v>205</v>
      </c>
      <c r="D377" s="2" t="s">
        <v>525</v>
      </c>
      <c r="E377" s="4">
        <f>SUM(F377:AEY377)</f>
        <v>0</v>
      </c>
    </row>
    <row r="378" spans="1:18" ht="15">
      <c r="A378" s="70">
        <v>70102</v>
      </c>
      <c r="B378" s="2" t="s">
        <v>246</v>
      </c>
      <c r="C378" s="2" t="s">
        <v>386</v>
      </c>
      <c r="D378" s="2" t="s">
        <v>526</v>
      </c>
      <c r="E378" s="4">
        <f>SUM(F378:AEY378)</f>
        <v>0</v>
      </c>
    </row>
    <row r="379" spans="1:18" ht="15">
      <c r="A379" s="70">
        <v>130902</v>
      </c>
      <c r="B379" s="2" t="s">
        <v>99</v>
      </c>
      <c r="C379" s="2" t="s">
        <v>303</v>
      </c>
      <c r="D379" s="2" t="s">
        <v>527</v>
      </c>
      <c r="E379" s="4">
        <f>SUM(F379:AEY379)</f>
        <v>0</v>
      </c>
    </row>
    <row r="380" spans="1:18" ht="15">
      <c r="A380" s="70">
        <v>30203</v>
      </c>
      <c r="B380" s="2" t="s">
        <v>136</v>
      </c>
      <c r="C380" s="2" t="s">
        <v>400</v>
      </c>
      <c r="D380" s="2" t="s">
        <v>528</v>
      </c>
      <c r="E380" s="4">
        <f>SUM(F380:AEY380)</f>
        <v>0</v>
      </c>
      <c r="R380" s="1"/>
    </row>
    <row r="381" spans="1:18" ht="15">
      <c r="A381" s="70">
        <v>30303</v>
      </c>
      <c r="B381" s="2" t="s">
        <v>136</v>
      </c>
      <c r="C381" s="2" t="s">
        <v>409</v>
      </c>
      <c r="D381" s="2" t="s">
        <v>529</v>
      </c>
      <c r="E381" s="4">
        <f>SUM(F381:AEY381)</f>
        <v>0</v>
      </c>
      <c r="R381" s="1"/>
    </row>
    <row r="382" spans="1:18" ht="15">
      <c r="A382" s="70">
        <v>70302</v>
      </c>
      <c r="B382" s="2" t="s">
        <v>246</v>
      </c>
      <c r="C382" s="2" t="s">
        <v>246</v>
      </c>
      <c r="D382" s="2" t="s">
        <v>529</v>
      </c>
      <c r="E382" s="4">
        <f>SUM(F382:AEY382)</f>
        <v>0</v>
      </c>
    </row>
    <row r="383" spans="1:18" ht="15">
      <c r="A383" s="70">
        <v>70109</v>
      </c>
      <c r="B383" s="2" t="s">
        <v>246</v>
      </c>
      <c r="C383" s="2" t="s">
        <v>386</v>
      </c>
      <c r="D383" s="2" t="s">
        <v>530</v>
      </c>
      <c r="E383" s="4">
        <f>SUM(F383:AEY383)</f>
        <v>0</v>
      </c>
    </row>
    <row r="384" spans="1:18" ht="24">
      <c r="A384" s="70">
        <v>20108</v>
      </c>
      <c r="B384" s="2" t="s">
        <v>198</v>
      </c>
      <c r="C384" s="2" t="s">
        <v>207</v>
      </c>
      <c r="D384" s="2" t="s">
        <v>531</v>
      </c>
      <c r="E384" s="4">
        <f>SUM(F384:AEY384)</f>
        <v>0</v>
      </c>
    </row>
    <row r="385" spans="1:18" ht="15">
      <c r="A385" s="70">
        <v>90407</v>
      </c>
      <c r="B385" s="2" t="s">
        <v>109</v>
      </c>
      <c r="C385" s="2" t="s">
        <v>219</v>
      </c>
      <c r="D385" s="2" t="s">
        <v>304</v>
      </c>
      <c r="E385" s="4">
        <f>SUM(F385:AEY385)</f>
        <v>0</v>
      </c>
    </row>
    <row r="386" spans="1:18" ht="15">
      <c r="A386" s="70">
        <v>130406</v>
      </c>
      <c r="B386" s="2" t="s">
        <v>99</v>
      </c>
      <c r="C386" s="2" t="s">
        <v>240</v>
      </c>
      <c r="D386" s="2" t="s">
        <v>532</v>
      </c>
      <c r="E386" s="4">
        <f>SUM(F386:AEY386)</f>
        <v>0</v>
      </c>
    </row>
    <row r="387" spans="1:18" ht="15">
      <c r="A387" s="70">
        <v>60704</v>
      </c>
      <c r="B387" s="2" t="s">
        <v>154</v>
      </c>
      <c r="C387" s="2" t="s">
        <v>338</v>
      </c>
      <c r="D387" s="2" t="s">
        <v>533</v>
      </c>
      <c r="E387" s="4">
        <f>SUM(F387:AEY387)</f>
        <v>0</v>
      </c>
    </row>
    <row r="388" spans="1:18" ht="15">
      <c r="A388" s="70">
        <v>70103</v>
      </c>
      <c r="B388" s="2" t="s">
        <v>246</v>
      </c>
      <c r="C388" s="2" t="s">
        <v>386</v>
      </c>
      <c r="D388" s="2" t="s">
        <v>534</v>
      </c>
      <c r="E388" s="4">
        <f>SUM(F388:AEY388)</f>
        <v>0</v>
      </c>
    </row>
    <row r="389" spans="1:18" ht="15">
      <c r="A389" s="70">
        <v>70206</v>
      </c>
      <c r="B389" s="2" t="s">
        <v>246</v>
      </c>
      <c r="C389" s="2" t="s">
        <v>333</v>
      </c>
      <c r="D389" s="2" t="s">
        <v>535</v>
      </c>
      <c r="E389" s="4">
        <f>SUM(F389:AEY389)</f>
        <v>0</v>
      </c>
    </row>
    <row r="390" spans="1:18" ht="15">
      <c r="A390" s="70">
        <v>90504</v>
      </c>
      <c r="B390" s="2" t="s">
        <v>109</v>
      </c>
      <c r="C390" s="2" t="s">
        <v>310</v>
      </c>
      <c r="D390" s="2" t="s">
        <v>536</v>
      </c>
      <c r="E390" s="4">
        <f>SUM(F390:AEY390)</f>
        <v>0</v>
      </c>
    </row>
    <row r="391" spans="1:18" ht="15">
      <c r="A391" s="70">
        <v>70207</v>
      </c>
      <c r="B391" s="2" t="s">
        <v>246</v>
      </c>
      <c r="C391" s="2" t="s">
        <v>333</v>
      </c>
      <c r="D391" s="2" t="s">
        <v>537</v>
      </c>
      <c r="E391" s="4">
        <f>SUM(F391:AEY391)</f>
        <v>0</v>
      </c>
    </row>
    <row r="392" spans="1:18" ht="15">
      <c r="A392" s="70">
        <v>40902</v>
      </c>
      <c r="B392" s="2" t="s">
        <v>147</v>
      </c>
      <c r="C392" s="2" t="s">
        <v>350</v>
      </c>
      <c r="D392" s="2" t="s">
        <v>538</v>
      </c>
      <c r="E392" s="4">
        <f>SUM(F392:AEY392)</f>
        <v>0</v>
      </c>
    </row>
    <row r="393" spans="1:18" ht="15">
      <c r="A393" s="70">
        <v>60603</v>
      </c>
      <c r="B393" s="2" t="s">
        <v>154</v>
      </c>
      <c r="C393" s="2" t="s">
        <v>328</v>
      </c>
      <c r="D393" s="2" t="s">
        <v>539</v>
      </c>
      <c r="E393" s="4">
        <f>SUM(F393:AEY393)</f>
        <v>0</v>
      </c>
    </row>
    <row r="394" spans="1:18" ht="15">
      <c r="A394" s="70">
        <v>20503</v>
      </c>
      <c r="B394" s="2" t="s">
        <v>198</v>
      </c>
      <c r="C394" s="2" t="s">
        <v>345</v>
      </c>
      <c r="D394" s="2" t="s">
        <v>540</v>
      </c>
      <c r="E394" s="4">
        <f>SUM(F394:AEY394)</f>
        <v>0</v>
      </c>
      <c r="R394" s="1"/>
    </row>
    <row r="395" spans="1:18" ht="15">
      <c r="A395" s="70">
        <v>90905</v>
      </c>
      <c r="B395" s="2" t="s">
        <v>109</v>
      </c>
      <c r="C395" s="2" t="s">
        <v>205</v>
      </c>
      <c r="D395" s="2" t="s">
        <v>541</v>
      </c>
      <c r="E395" s="4">
        <f>SUM(F395:AEY395)</f>
        <v>0</v>
      </c>
    </row>
    <row r="396" spans="1:18" ht="24">
      <c r="A396" s="70">
        <v>120506</v>
      </c>
      <c r="B396" s="2" t="s">
        <v>182</v>
      </c>
      <c r="C396" s="2" t="s">
        <v>426</v>
      </c>
      <c r="D396" s="2" t="s">
        <v>542</v>
      </c>
      <c r="E396" s="4">
        <f>SUM(F396:AEY396)</f>
        <v>0</v>
      </c>
    </row>
    <row r="397" spans="1:18" ht="15">
      <c r="A397" s="70">
        <v>60605</v>
      </c>
      <c r="B397" s="2" t="s">
        <v>154</v>
      </c>
      <c r="C397" s="2" t="s">
        <v>328</v>
      </c>
      <c r="D397" s="2" t="s">
        <v>543</v>
      </c>
      <c r="E397" s="4">
        <f>SUM(F397:AEY397)</f>
        <v>0</v>
      </c>
    </row>
    <row r="398" spans="1:18" ht="15">
      <c r="A398" s="70">
        <v>70208</v>
      </c>
      <c r="B398" s="2" t="s">
        <v>246</v>
      </c>
      <c r="C398" s="2" t="s">
        <v>333</v>
      </c>
      <c r="D398" s="2" t="s">
        <v>543</v>
      </c>
      <c r="E398" s="4">
        <f>SUM(F398:AEY398)</f>
        <v>0</v>
      </c>
    </row>
    <row r="399" spans="1:18" ht="24">
      <c r="A399" s="70">
        <v>120510</v>
      </c>
      <c r="B399" s="2" t="s">
        <v>182</v>
      </c>
      <c r="C399" s="2" t="s">
        <v>426</v>
      </c>
      <c r="D399" s="2" t="s">
        <v>544</v>
      </c>
      <c r="E399" s="4">
        <f>SUM(F399:AEY399)</f>
        <v>0</v>
      </c>
    </row>
    <row r="400" spans="1:18" ht="15">
      <c r="A400" s="70">
        <v>20504</v>
      </c>
      <c r="B400" s="2" t="s">
        <v>198</v>
      </c>
      <c r="C400" s="2" t="s">
        <v>345</v>
      </c>
      <c r="D400" s="2" t="s">
        <v>545</v>
      </c>
      <c r="E400" s="4">
        <f>SUM(F400:AEY400)</f>
        <v>0</v>
      </c>
      <c r="R400" s="1"/>
    </row>
    <row r="401" spans="1:18" ht="15">
      <c r="A401" s="70">
        <v>90303</v>
      </c>
      <c r="B401" s="2" t="s">
        <v>109</v>
      </c>
      <c r="C401" s="2" t="s">
        <v>267</v>
      </c>
      <c r="D401" s="2" t="s">
        <v>546</v>
      </c>
      <c r="E401" s="4">
        <f>SUM(F401:AEY401)</f>
        <v>0</v>
      </c>
    </row>
    <row r="402" spans="1:18" ht="24">
      <c r="A402" s="70">
        <v>120507</v>
      </c>
      <c r="B402" s="2" t="s">
        <v>182</v>
      </c>
      <c r="C402" s="2" t="s">
        <v>426</v>
      </c>
      <c r="D402" s="2" t="s">
        <v>547</v>
      </c>
      <c r="E402" s="4">
        <f>SUM(F402:AEY402)</f>
        <v>0</v>
      </c>
    </row>
    <row r="403" spans="1:18" ht="24">
      <c r="A403" s="70">
        <v>120511</v>
      </c>
      <c r="B403" s="2" t="s">
        <v>182</v>
      </c>
      <c r="C403" s="2" t="s">
        <v>426</v>
      </c>
      <c r="D403" s="2" t="s">
        <v>548</v>
      </c>
      <c r="E403" s="4">
        <f>SUM(F403:AEY403)</f>
        <v>0</v>
      </c>
    </row>
    <row r="404" spans="1:18" ht="15">
      <c r="A404" s="70">
        <v>40903</v>
      </c>
      <c r="B404" s="2" t="s">
        <v>147</v>
      </c>
      <c r="C404" s="2" t="s">
        <v>350</v>
      </c>
      <c r="D404" s="2" t="s">
        <v>549</v>
      </c>
      <c r="E404" s="4">
        <f>SUM(F404:AEY404)</f>
        <v>0</v>
      </c>
    </row>
    <row r="405" spans="1:18" ht="15">
      <c r="A405" s="70">
        <v>20303</v>
      </c>
      <c r="B405" s="2" t="s">
        <v>198</v>
      </c>
      <c r="C405" s="2" t="s">
        <v>258</v>
      </c>
      <c r="D405" s="2" t="s">
        <v>550</v>
      </c>
      <c r="E405" s="4">
        <f>SUM(F405:AEY405)</f>
        <v>0</v>
      </c>
      <c r="R405" s="1"/>
    </row>
    <row r="406" spans="1:18" ht="15">
      <c r="A406" s="70">
        <v>90205</v>
      </c>
      <c r="B406" s="2" t="s">
        <v>109</v>
      </c>
      <c r="C406" s="2" t="s">
        <v>438</v>
      </c>
      <c r="D406" s="2" t="s">
        <v>550</v>
      </c>
      <c r="E406" s="4">
        <f>SUM(F406:AEY406)</f>
        <v>0</v>
      </c>
    </row>
    <row r="407" spans="1:18" ht="15">
      <c r="A407" s="70">
        <v>90505</v>
      </c>
      <c r="B407" s="2" t="s">
        <v>109</v>
      </c>
      <c r="C407" s="2" t="s">
        <v>310</v>
      </c>
      <c r="D407" s="2" t="s">
        <v>551</v>
      </c>
      <c r="E407" s="4">
        <f>SUM(F407:AEY407)</f>
        <v>0</v>
      </c>
    </row>
    <row r="408" spans="1:18" ht="15">
      <c r="A408" s="70">
        <v>40904</v>
      </c>
      <c r="B408" s="2" t="s">
        <v>147</v>
      </c>
      <c r="C408" s="2" t="s">
        <v>350</v>
      </c>
      <c r="D408" s="2" t="s">
        <v>552</v>
      </c>
      <c r="E408" s="4">
        <f>SUM(F408:AEY408)</f>
        <v>0</v>
      </c>
    </row>
    <row r="409" spans="1:18" ht="24">
      <c r="A409" s="70">
        <v>50201</v>
      </c>
      <c r="B409" s="2" t="s">
        <v>151</v>
      </c>
      <c r="C409" s="2" t="s">
        <v>152</v>
      </c>
      <c r="D409" s="2" t="s">
        <v>553</v>
      </c>
      <c r="E409" s="4">
        <f>SUM(F409:AEY409)</f>
        <v>0</v>
      </c>
    </row>
    <row r="410" spans="1:18" ht="15">
      <c r="A410" s="70">
        <v>20204</v>
      </c>
      <c r="B410" s="2" t="s">
        <v>198</v>
      </c>
      <c r="C410" s="2" t="s">
        <v>202</v>
      </c>
      <c r="D410" s="2" t="s">
        <v>554</v>
      </c>
      <c r="E410" s="4">
        <f>SUM(F410:AEY410)</f>
        <v>0</v>
      </c>
      <c r="R410" s="1"/>
    </row>
    <row r="411" spans="1:18" ht="15">
      <c r="A411" s="70">
        <v>60703</v>
      </c>
      <c r="B411" s="2" t="s">
        <v>154</v>
      </c>
      <c r="C411" s="2" t="s">
        <v>338</v>
      </c>
      <c r="D411" s="2" t="s">
        <v>555</v>
      </c>
      <c r="E411" s="4">
        <f>SUM(F411:AEY411)</f>
        <v>0</v>
      </c>
    </row>
    <row r="412" spans="1:18" ht="15">
      <c r="A412" s="70">
        <v>90506</v>
      </c>
      <c r="B412" s="2" t="s">
        <v>109</v>
      </c>
      <c r="C412" s="2" t="s">
        <v>310</v>
      </c>
      <c r="D412" s="2" t="s">
        <v>555</v>
      </c>
      <c r="E412" s="4">
        <f>SUM(F412:AEY412)</f>
        <v>0</v>
      </c>
    </row>
    <row r="413" spans="1:18" ht="15">
      <c r="A413" s="70">
        <v>10214</v>
      </c>
      <c r="B413" s="2" t="s">
        <v>161</v>
      </c>
      <c r="C413" s="2" t="s">
        <v>167</v>
      </c>
      <c r="D413" s="2" t="s">
        <v>556</v>
      </c>
      <c r="E413" s="4">
        <f>SUM(F413:AEY413)</f>
        <v>0</v>
      </c>
    </row>
    <row r="414" spans="1:18" ht="15">
      <c r="A414" s="70">
        <v>10204</v>
      </c>
      <c r="B414" s="2" t="s">
        <v>161</v>
      </c>
      <c r="C414" s="2" t="s">
        <v>167</v>
      </c>
      <c r="D414" s="2" t="s">
        <v>557</v>
      </c>
      <c r="E414" s="4">
        <f>SUM(F414:AEY414)</f>
        <v>0</v>
      </c>
      <c r="R414" s="1"/>
    </row>
    <row r="415" spans="1:18" ht="15">
      <c r="A415" s="70">
        <v>60406</v>
      </c>
      <c r="B415" s="2" t="s">
        <v>154</v>
      </c>
      <c r="C415" s="2" t="s">
        <v>343</v>
      </c>
      <c r="D415" s="2" t="s">
        <v>558</v>
      </c>
      <c r="E415" s="4">
        <f>SUM(F415:AEY415)</f>
        <v>0</v>
      </c>
    </row>
    <row r="416" spans="1:18" ht="15">
      <c r="A416" s="70">
        <v>60204</v>
      </c>
      <c r="B416" s="2" t="s">
        <v>154</v>
      </c>
      <c r="C416" s="2" t="s">
        <v>335</v>
      </c>
      <c r="D416" s="2" t="s">
        <v>559</v>
      </c>
      <c r="E416" s="4">
        <f>SUM(F416:AEY416)</f>
        <v>0</v>
      </c>
    </row>
    <row r="417" spans="1:18" ht="24">
      <c r="A417" s="70">
        <v>120106</v>
      </c>
      <c r="B417" s="2" t="s">
        <v>182</v>
      </c>
      <c r="C417" s="2" t="s">
        <v>271</v>
      </c>
      <c r="D417" s="2" t="s">
        <v>560</v>
      </c>
      <c r="E417" s="4">
        <f>SUM(F417:AEY417)</f>
        <v>0</v>
      </c>
    </row>
    <row r="418" spans="1:18" ht="15">
      <c r="A418" s="70">
        <v>60408</v>
      </c>
      <c r="B418" s="2" t="s">
        <v>154</v>
      </c>
      <c r="C418" s="2" t="s">
        <v>343</v>
      </c>
      <c r="D418" s="2" t="s">
        <v>561</v>
      </c>
      <c r="E418" s="4">
        <f>SUM(F418:AEY418)</f>
        <v>0</v>
      </c>
    </row>
    <row r="419" spans="1:18" ht="15">
      <c r="A419" s="70">
        <v>70407</v>
      </c>
      <c r="B419" s="2" t="s">
        <v>246</v>
      </c>
      <c r="C419" s="2" t="s">
        <v>314</v>
      </c>
      <c r="D419" s="2" t="s">
        <v>562</v>
      </c>
      <c r="E419" s="4">
        <f>SUM(F419:AEY419)</f>
        <v>0</v>
      </c>
    </row>
    <row r="420" spans="1:18" ht="15">
      <c r="A420" s="70">
        <v>70707</v>
      </c>
      <c r="B420" s="2" t="s">
        <v>246</v>
      </c>
      <c r="C420" s="2" t="s">
        <v>432</v>
      </c>
      <c r="D420" s="2" t="s">
        <v>563</v>
      </c>
      <c r="E420" s="4">
        <f>SUM(F420:AEY420)</f>
        <v>0</v>
      </c>
    </row>
    <row r="421" spans="1:18" ht="15">
      <c r="A421" s="70">
        <v>50104</v>
      </c>
      <c r="B421" s="2" t="s">
        <v>151</v>
      </c>
      <c r="C421" s="2" t="s">
        <v>247</v>
      </c>
      <c r="D421" s="2" t="s">
        <v>564</v>
      </c>
      <c r="E421" s="4">
        <f>SUM(F421:AEY421)</f>
        <v>0</v>
      </c>
    </row>
    <row r="422" spans="1:18" ht="15">
      <c r="A422" s="70">
        <v>90906</v>
      </c>
      <c r="B422" s="2" t="s">
        <v>109</v>
      </c>
      <c r="C422" s="2" t="s">
        <v>205</v>
      </c>
      <c r="D422" s="2" t="s">
        <v>565</v>
      </c>
      <c r="E422" s="4">
        <f>SUM(F422:AEY422)</f>
        <v>0</v>
      </c>
    </row>
    <row r="423" spans="1:18" ht="15">
      <c r="A423" s="70">
        <v>30304</v>
      </c>
      <c r="B423" s="2" t="s">
        <v>136</v>
      </c>
      <c r="C423" s="2" t="s">
        <v>409</v>
      </c>
      <c r="D423" s="2" t="s">
        <v>566</v>
      </c>
      <c r="E423" s="4">
        <f>SUM(F423:AEY423)</f>
        <v>0</v>
      </c>
      <c r="R423" s="1"/>
    </row>
    <row r="424" spans="1:18" ht="15">
      <c r="A424" s="70">
        <v>90602</v>
      </c>
      <c r="B424" s="2" t="s">
        <v>109</v>
      </c>
      <c r="C424" s="2" t="s">
        <v>282</v>
      </c>
      <c r="D424" s="2" t="s">
        <v>567</v>
      </c>
      <c r="E424" s="4">
        <f>SUM(F424:AEY424)</f>
        <v>0</v>
      </c>
    </row>
    <row r="425" spans="1:18" ht="15">
      <c r="A425" s="70">
        <v>40505</v>
      </c>
      <c r="B425" s="2" t="s">
        <v>147</v>
      </c>
      <c r="C425" s="2" t="s">
        <v>227</v>
      </c>
      <c r="D425" s="2" t="s">
        <v>568</v>
      </c>
      <c r="E425" s="4">
        <f>SUM(F425:AEY425)</f>
        <v>0</v>
      </c>
    </row>
    <row r="426" spans="1:18" ht="15">
      <c r="A426" s="70">
        <v>80603</v>
      </c>
      <c r="B426" s="2" t="s">
        <v>96</v>
      </c>
      <c r="C426" s="2" t="s">
        <v>452</v>
      </c>
      <c r="D426" s="2" t="s">
        <v>569</v>
      </c>
      <c r="E426" s="4">
        <f>SUM(F426:AEY426)</f>
        <v>0</v>
      </c>
    </row>
    <row r="427" spans="1:18" ht="15">
      <c r="A427" s="70">
        <v>40304</v>
      </c>
      <c r="B427" s="2" t="s">
        <v>147</v>
      </c>
      <c r="C427" s="2" t="s">
        <v>255</v>
      </c>
      <c r="D427" s="2" t="s">
        <v>570</v>
      </c>
      <c r="E427" s="4">
        <f>SUM(F427:AEY427)</f>
        <v>0</v>
      </c>
    </row>
    <row r="428" spans="1:18" ht="15">
      <c r="A428" s="70">
        <v>40605</v>
      </c>
      <c r="B428" s="2" t="s">
        <v>147</v>
      </c>
      <c r="C428" s="2" t="s">
        <v>176</v>
      </c>
      <c r="D428" s="2" t="s">
        <v>571</v>
      </c>
      <c r="E428" s="4">
        <f>SUM(F428:AEY428)</f>
        <v>0</v>
      </c>
    </row>
    <row r="429" spans="1:18" ht="15">
      <c r="A429" s="70">
        <v>70708</v>
      </c>
      <c r="B429" s="2" t="s">
        <v>246</v>
      </c>
      <c r="C429" s="2" t="s">
        <v>432</v>
      </c>
      <c r="D429" s="2" t="s">
        <v>572</v>
      </c>
      <c r="E429" s="4">
        <f>SUM(F429:AEY429)</f>
        <v>0</v>
      </c>
    </row>
    <row r="430" spans="1:18" ht="15">
      <c r="A430" s="70">
        <v>70101</v>
      </c>
      <c r="B430" s="2" t="s">
        <v>246</v>
      </c>
      <c r="C430" s="2" t="s">
        <v>386</v>
      </c>
      <c r="D430" s="2" t="s">
        <v>573</v>
      </c>
      <c r="E430" s="4">
        <f>SUM(F430:AEY430)</f>
        <v>0</v>
      </c>
    </row>
    <row r="431" spans="1:18" ht="15">
      <c r="A431" s="70">
        <v>70104</v>
      </c>
      <c r="B431" s="2" t="s">
        <v>246</v>
      </c>
      <c r="C431" s="2" t="s">
        <v>386</v>
      </c>
      <c r="D431" s="2" t="s">
        <v>574</v>
      </c>
      <c r="E431" s="4">
        <f>SUM(F431:AEY431)</f>
        <v>0</v>
      </c>
    </row>
    <row r="432" spans="1:18" ht="15">
      <c r="A432" s="70">
        <v>40104</v>
      </c>
      <c r="B432" s="2" t="s">
        <v>147</v>
      </c>
      <c r="C432" s="2" t="s">
        <v>148</v>
      </c>
      <c r="D432" s="2" t="s">
        <v>380</v>
      </c>
      <c r="E432" s="4">
        <f>SUM(F432:AEY432)</f>
        <v>0</v>
      </c>
    </row>
    <row r="433" spans="1:18" ht="15">
      <c r="A433" s="70">
        <v>40305</v>
      </c>
      <c r="B433" s="2" t="s">
        <v>147</v>
      </c>
      <c r="C433" s="2" t="s">
        <v>255</v>
      </c>
      <c r="D433" s="2" t="s">
        <v>575</v>
      </c>
      <c r="E433" s="4">
        <f>SUM(F433:AEY433)</f>
        <v>0</v>
      </c>
    </row>
    <row r="434" spans="1:18" ht="24">
      <c r="A434" s="70">
        <v>120508</v>
      </c>
      <c r="B434" s="2" t="s">
        <v>182</v>
      </c>
      <c r="C434" s="2" t="s">
        <v>426</v>
      </c>
      <c r="D434" s="2" t="s">
        <v>576</v>
      </c>
      <c r="E434" s="4">
        <f>SUM(F434:AEY434)</f>
        <v>0</v>
      </c>
    </row>
    <row r="435" spans="1:18" ht="15">
      <c r="A435" s="70">
        <v>130904</v>
      </c>
      <c r="B435" s="2" t="s">
        <v>99</v>
      </c>
      <c r="C435" s="2" t="s">
        <v>303</v>
      </c>
      <c r="D435" s="2" t="s">
        <v>576</v>
      </c>
      <c r="E435" s="4">
        <f>SUM(F435:AEY435)</f>
        <v>0</v>
      </c>
    </row>
    <row r="436" spans="1:18" ht="24">
      <c r="A436" s="70">
        <v>120509</v>
      </c>
      <c r="B436" s="2" t="s">
        <v>182</v>
      </c>
      <c r="C436" s="2" t="s">
        <v>426</v>
      </c>
      <c r="D436" s="2" t="s">
        <v>577</v>
      </c>
      <c r="E436" s="4">
        <f>SUM(F436:AEY436)</f>
        <v>0</v>
      </c>
    </row>
    <row r="437" spans="1:18" ht="15">
      <c r="A437" s="70">
        <v>20404</v>
      </c>
      <c r="B437" s="2" t="s">
        <v>198</v>
      </c>
      <c r="C437" s="2" t="s">
        <v>260</v>
      </c>
      <c r="D437" s="2" t="s">
        <v>578</v>
      </c>
      <c r="E437" s="4">
        <f>SUM(F437:AEY437)</f>
        <v>0</v>
      </c>
      <c r="R437" s="1"/>
    </row>
    <row r="438" spans="1:18" ht="24">
      <c r="A438" s="70">
        <v>120803</v>
      </c>
      <c r="B438" s="2" t="s">
        <v>182</v>
      </c>
      <c r="C438" s="2" t="s">
        <v>183</v>
      </c>
      <c r="D438" s="2" t="s">
        <v>579</v>
      </c>
      <c r="E438" s="4">
        <f>SUM(F438:AEY438)</f>
        <v>0</v>
      </c>
    </row>
    <row r="439" spans="1:18" ht="24">
      <c r="A439" s="70">
        <v>120604</v>
      </c>
      <c r="B439" s="2" t="s">
        <v>182</v>
      </c>
      <c r="C439" s="2" t="s">
        <v>444</v>
      </c>
      <c r="D439" s="2" t="s">
        <v>580</v>
      </c>
      <c r="E439" s="4">
        <f>SUM(F439:AEY439)</f>
        <v>0</v>
      </c>
    </row>
    <row r="440" spans="1:18" ht="24">
      <c r="A440" s="70">
        <v>120402</v>
      </c>
      <c r="B440" s="2" t="s">
        <v>182</v>
      </c>
      <c r="C440" s="2" t="s">
        <v>475</v>
      </c>
      <c r="D440" s="2" t="s">
        <v>581</v>
      </c>
      <c r="E440" s="4">
        <f>SUM(F440:AEY440)</f>
        <v>0</v>
      </c>
    </row>
    <row r="441" spans="1:18" ht="24">
      <c r="A441" s="70">
        <v>120201</v>
      </c>
      <c r="B441" s="2" t="s">
        <v>182</v>
      </c>
      <c r="C441" s="2" t="s">
        <v>244</v>
      </c>
      <c r="D441" s="2" t="s">
        <v>582</v>
      </c>
      <c r="E441" s="4">
        <f>SUM(F441:AEY441)</f>
        <v>0</v>
      </c>
    </row>
    <row r="442" spans="1:18" ht="15">
      <c r="A442" s="70">
        <v>41201</v>
      </c>
      <c r="B442" s="2" t="s">
        <v>147</v>
      </c>
      <c r="C442" s="2" t="s">
        <v>416</v>
      </c>
      <c r="D442" s="2" t="s">
        <v>583</v>
      </c>
      <c r="E442" s="4">
        <f>SUM(F442:AEY442)</f>
        <v>0</v>
      </c>
    </row>
    <row r="443" spans="1:18" ht="15">
      <c r="A443" s="70">
        <v>40802</v>
      </c>
      <c r="B443" s="2" t="s">
        <v>147</v>
      </c>
      <c r="C443" s="2" t="s">
        <v>270</v>
      </c>
      <c r="D443" s="2" t="s">
        <v>584</v>
      </c>
      <c r="E443" s="4">
        <f>SUM(F443:AEY443)</f>
        <v>0</v>
      </c>
    </row>
    <row r="444" spans="1:18" ht="15">
      <c r="A444" s="70">
        <v>130710</v>
      </c>
      <c r="B444" s="2" t="s">
        <v>99</v>
      </c>
      <c r="C444" s="2" t="s">
        <v>133</v>
      </c>
      <c r="D444" s="2" t="s">
        <v>585</v>
      </c>
      <c r="E444" s="4">
        <f>SUM(F444:AEY444)</f>
        <v>0</v>
      </c>
    </row>
    <row r="445" spans="1:18" ht="15">
      <c r="A445" s="70">
        <v>70711</v>
      </c>
      <c r="B445" s="2" t="s">
        <v>246</v>
      </c>
      <c r="C445" s="2" t="s">
        <v>432</v>
      </c>
      <c r="D445" s="2" t="s">
        <v>586</v>
      </c>
      <c r="E445" s="4">
        <f>SUM(F445:AEY445)</f>
        <v>0</v>
      </c>
    </row>
    <row r="446" spans="1:18" ht="15">
      <c r="A446" s="70">
        <v>30404</v>
      </c>
      <c r="B446" s="2" t="s">
        <v>136</v>
      </c>
      <c r="C446" s="2" t="s">
        <v>316</v>
      </c>
      <c r="D446" s="2" t="s">
        <v>587</v>
      </c>
      <c r="E446" s="4">
        <f>SUM(F446:AEY446)</f>
        <v>0</v>
      </c>
    </row>
    <row r="447" spans="1:18" ht="15">
      <c r="A447" s="70">
        <v>130711</v>
      </c>
      <c r="B447" s="2" t="s">
        <v>99</v>
      </c>
      <c r="C447" s="2" t="s">
        <v>133</v>
      </c>
      <c r="D447" s="2" t="s">
        <v>588</v>
      </c>
      <c r="E447" s="4">
        <f>SUM(F447:AEY447)</f>
        <v>0</v>
      </c>
    </row>
    <row r="448" spans="1:18" ht="24">
      <c r="A448" s="70">
        <v>120403</v>
      </c>
      <c r="B448" s="2" t="s">
        <v>182</v>
      </c>
      <c r="C448" s="2" t="s">
        <v>475</v>
      </c>
      <c r="D448" s="2" t="s">
        <v>589</v>
      </c>
      <c r="E448" s="4">
        <f>SUM(F448:AEY448)</f>
        <v>0</v>
      </c>
    </row>
    <row r="449" spans="1:18" ht="15">
      <c r="A449" s="70">
        <v>50105</v>
      </c>
      <c r="B449" s="2" t="s">
        <v>151</v>
      </c>
      <c r="C449" s="2" t="s">
        <v>247</v>
      </c>
      <c r="D449" s="2" t="s">
        <v>590</v>
      </c>
      <c r="E449" s="4">
        <f>SUM(F449:AEY449)</f>
        <v>0</v>
      </c>
    </row>
    <row r="450" spans="1:18" ht="15">
      <c r="A450" s="70">
        <v>40405</v>
      </c>
      <c r="B450" s="2" t="s">
        <v>147</v>
      </c>
      <c r="C450" s="2" t="s">
        <v>214</v>
      </c>
      <c r="D450" s="2" t="s">
        <v>591</v>
      </c>
      <c r="E450" s="4">
        <f>SUM(F450:AEY450)</f>
        <v>0</v>
      </c>
    </row>
    <row r="451" spans="1:18" ht="24">
      <c r="A451" s="70">
        <v>110202</v>
      </c>
      <c r="B451" s="2" t="s">
        <v>249</v>
      </c>
      <c r="C451" s="2" t="s">
        <v>411</v>
      </c>
      <c r="D451" s="2" t="s">
        <v>592</v>
      </c>
      <c r="E451" s="4">
        <f>SUM(F451:AEY451)</f>
        <v>0</v>
      </c>
    </row>
    <row r="452" spans="1:18" ht="15">
      <c r="A452" s="70">
        <v>20206</v>
      </c>
      <c r="B452" s="2" t="s">
        <v>198</v>
      </c>
      <c r="C452" s="2" t="s">
        <v>202</v>
      </c>
      <c r="D452" s="2" t="s">
        <v>108</v>
      </c>
      <c r="E452" s="4">
        <f>SUM(F452:AEY452)</f>
        <v>0</v>
      </c>
      <c r="R452" s="1"/>
    </row>
    <row r="453" spans="1:18" ht="15">
      <c r="A453" s="70">
        <v>41102</v>
      </c>
      <c r="B453" s="2" t="s">
        <v>147</v>
      </c>
      <c r="C453" s="2" t="s">
        <v>275</v>
      </c>
      <c r="D453" s="2" t="s">
        <v>593</v>
      </c>
      <c r="E453" s="4">
        <f>SUM(F453:AEY453)</f>
        <v>0</v>
      </c>
    </row>
    <row r="454" spans="1:18" ht="15">
      <c r="A454" s="70">
        <v>41305</v>
      </c>
      <c r="B454" s="2" t="s">
        <v>147</v>
      </c>
      <c r="C454" s="2" t="s">
        <v>442</v>
      </c>
      <c r="D454" s="2" t="s">
        <v>594</v>
      </c>
      <c r="E454" s="4">
        <f>SUM(F454:AEY454)</f>
        <v>0</v>
      </c>
    </row>
    <row r="455" spans="1:18" ht="24">
      <c r="A455" s="70">
        <v>120605</v>
      </c>
      <c r="B455" s="2" t="s">
        <v>182</v>
      </c>
      <c r="C455" s="2" t="s">
        <v>444</v>
      </c>
      <c r="D455" s="2" t="s">
        <v>444</v>
      </c>
      <c r="E455" s="4">
        <f>SUM(F455:AEY455)</f>
        <v>0</v>
      </c>
    </row>
    <row r="456" spans="1:18" ht="24">
      <c r="A456" s="70">
        <v>120306</v>
      </c>
      <c r="B456" s="2" t="s">
        <v>182</v>
      </c>
      <c r="C456" s="2" t="s">
        <v>364</v>
      </c>
      <c r="D456" s="2" t="s">
        <v>595</v>
      </c>
      <c r="E456" s="4">
        <f>SUM(F456:AEY456)</f>
        <v>0</v>
      </c>
    </row>
    <row r="457" spans="1:18" ht="15">
      <c r="A457" s="70">
        <v>60305</v>
      </c>
      <c r="B457" s="2" t="s">
        <v>154</v>
      </c>
      <c r="C457" s="2" t="s">
        <v>393</v>
      </c>
      <c r="D457" s="2" t="s">
        <v>308</v>
      </c>
      <c r="E457" s="4">
        <f>SUM(F457:AEY457)</f>
        <v>0</v>
      </c>
    </row>
    <row r="458" spans="1:18" ht="15">
      <c r="A458" s="70">
        <v>90104</v>
      </c>
      <c r="B458" s="2" t="s">
        <v>109</v>
      </c>
      <c r="C458" s="2" t="s">
        <v>191</v>
      </c>
      <c r="D458" s="2" t="s">
        <v>596</v>
      </c>
      <c r="E458" s="4">
        <f>SUM(F458:AEY458)</f>
        <v>0</v>
      </c>
    </row>
    <row r="459" spans="1:18" ht="15">
      <c r="A459" s="70">
        <v>30204</v>
      </c>
      <c r="B459" s="2" t="s">
        <v>136</v>
      </c>
      <c r="C459" s="2" t="s">
        <v>400</v>
      </c>
      <c r="D459" s="2" t="s">
        <v>597</v>
      </c>
      <c r="E459" s="4">
        <f>SUM(F459:AEY459)</f>
        <v>0</v>
      </c>
      <c r="R459" s="1"/>
    </row>
    <row r="460" spans="1:18" ht="15">
      <c r="A460" s="70">
        <v>70105</v>
      </c>
      <c r="B460" s="2" t="s">
        <v>246</v>
      </c>
      <c r="C460" s="2" t="s">
        <v>386</v>
      </c>
      <c r="D460" s="2" t="s">
        <v>598</v>
      </c>
      <c r="E460" s="4">
        <f>SUM(F460:AEY460)</f>
        <v>0</v>
      </c>
    </row>
    <row r="461" spans="1:18" ht="15">
      <c r="A461" s="70">
        <v>80202</v>
      </c>
      <c r="B461" s="2" t="s">
        <v>96</v>
      </c>
      <c r="C461" s="2" t="s">
        <v>599</v>
      </c>
      <c r="D461" s="2" t="s">
        <v>600</v>
      </c>
      <c r="E461" s="4">
        <f>SUM(F461:AEY461)</f>
        <v>0</v>
      </c>
    </row>
    <row r="462" spans="1:18" ht="15">
      <c r="A462" s="70">
        <v>130905</v>
      </c>
      <c r="B462" s="2" t="s">
        <v>99</v>
      </c>
      <c r="C462" s="2" t="s">
        <v>303</v>
      </c>
      <c r="D462" s="2" t="s">
        <v>601</v>
      </c>
      <c r="E462" s="4">
        <f>SUM(F462:AEY462)</f>
        <v>0</v>
      </c>
    </row>
    <row r="463" spans="1:18" ht="15">
      <c r="A463" s="70">
        <v>80203</v>
      </c>
      <c r="B463" s="2" t="s">
        <v>96</v>
      </c>
      <c r="C463" s="2" t="s">
        <v>599</v>
      </c>
      <c r="D463" s="2" t="s">
        <v>602</v>
      </c>
      <c r="E463" s="4">
        <f>SUM(F463:AEY463)</f>
        <v>0</v>
      </c>
    </row>
    <row r="464" spans="1:18" ht="15">
      <c r="A464" s="70">
        <v>70304</v>
      </c>
      <c r="B464" s="2" t="s">
        <v>246</v>
      </c>
      <c r="C464" s="2" t="s">
        <v>246</v>
      </c>
      <c r="D464" s="2" t="s">
        <v>603</v>
      </c>
      <c r="E464" s="4">
        <f>SUM(F464:AEY464)</f>
        <v>0</v>
      </c>
    </row>
    <row r="465" spans="1:5" ht="15">
      <c r="A465" s="70">
        <v>90603</v>
      </c>
      <c r="B465" s="2" t="s">
        <v>109</v>
      </c>
      <c r="C465" s="2" t="s">
        <v>282</v>
      </c>
      <c r="D465" s="2" t="s">
        <v>604</v>
      </c>
      <c r="E465" s="4">
        <f>SUM(F465:AEY465)</f>
        <v>0</v>
      </c>
    </row>
    <row r="466" spans="1:5" ht="15">
      <c r="A466" s="70">
        <v>80204</v>
      </c>
      <c r="B466" s="2" t="s">
        <v>96</v>
      </c>
      <c r="C466" s="2" t="s">
        <v>599</v>
      </c>
      <c r="D466" s="2" t="s">
        <v>605</v>
      </c>
      <c r="E466" s="4">
        <f>SUM(F466:AEY466)</f>
        <v>0</v>
      </c>
    </row>
    <row r="467" spans="1:5" ht="15">
      <c r="A467" s="70">
        <v>90206</v>
      </c>
      <c r="B467" s="2" t="s">
        <v>109</v>
      </c>
      <c r="C467" s="2" t="s">
        <v>438</v>
      </c>
      <c r="D467" s="2" t="s">
        <v>331</v>
      </c>
      <c r="E467" s="4">
        <f>SUM(F467:AEY467)</f>
        <v>0</v>
      </c>
    </row>
    <row r="468" spans="1:5" ht="15">
      <c r="A468" s="70">
        <v>70209</v>
      </c>
      <c r="B468" s="2" t="s">
        <v>246</v>
      </c>
      <c r="C468" s="2" t="s">
        <v>333</v>
      </c>
      <c r="D468" s="2" t="s">
        <v>606</v>
      </c>
      <c r="E468" s="4">
        <f>SUM(F468:AEY468)</f>
        <v>0</v>
      </c>
    </row>
    <row r="469" spans="1:5" ht="15">
      <c r="A469" s="70">
        <v>70408</v>
      </c>
      <c r="B469" s="2" t="s">
        <v>246</v>
      </c>
      <c r="C469" s="2" t="s">
        <v>314</v>
      </c>
      <c r="D469" s="2" t="s">
        <v>219</v>
      </c>
      <c r="E469" s="4">
        <f>SUM(F469:AEY469)</f>
        <v>0</v>
      </c>
    </row>
    <row r="470" spans="1:5" ht="15">
      <c r="A470" s="70">
        <v>70210</v>
      </c>
      <c r="B470" s="2" t="s">
        <v>246</v>
      </c>
      <c r="C470" s="2" t="s">
        <v>333</v>
      </c>
      <c r="D470" s="2" t="s">
        <v>607</v>
      </c>
      <c r="E470" s="4">
        <f>SUM(F470:AEY470)</f>
        <v>0</v>
      </c>
    </row>
    <row r="471" spans="1:5" ht="15">
      <c r="A471" s="70">
        <v>90103</v>
      </c>
      <c r="B471" s="2" t="s">
        <v>109</v>
      </c>
      <c r="C471" s="2" t="s">
        <v>191</v>
      </c>
      <c r="D471" s="2" t="s">
        <v>608</v>
      </c>
      <c r="E471" s="4">
        <f>SUM(F471:AEY471)</f>
        <v>0</v>
      </c>
    </row>
    <row r="472" spans="1:5" ht="15">
      <c r="A472" s="70">
        <v>70211</v>
      </c>
      <c r="B472" s="2" t="s">
        <v>246</v>
      </c>
      <c r="C472" s="2" t="s">
        <v>333</v>
      </c>
      <c r="D472" s="2" t="s">
        <v>609</v>
      </c>
      <c r="E472" s="4">
        <f>SUM(F472:AEY472)</f>
        <v>0</v>
      </c>
    </row>
    <row r="473" spans="1:5" ht="15">
      <c r="A473" s="70">
        <v>60306</v>
      </c>
      <c r="B473" s="2" t="s">
        <v>154</v>
      </c>
      <c r="C473" s="2" t="s">
        <v>393</v>
      </c>
      <c r="D473" s="2" t="s">
        <v>610</v>
      </c>
      <c r="E473" s="4">
        <f>SUM(F473:AEY473)</f>
        <v>0</v>
      </c>
    </row>
    <row r="474" spans="1:5" ht="15">
      <c r="A474" s="70">
        <v>90207</v>
      </c>
      <c r="B474" s="2" t="s">
        <v>109</v>
      </c>
      <c r="C474" s="2" t="s">
        <v>438</v>
      </c>
      <c r="D474" s="2" t="s">
        <v>611</v>
      </c>
      <c r="E474" s="4">
        <f>SUM(F474:AEY474)</f>
        <v>0</v>
      </c>
    </row>
    <row r="475" spans="1:5" ht="15">
      <c r="A475" s="70">
        <v>91004</v>
      </c>
      <c r="B475" s="2" t="s">
        <v>109</v>
      </c>
      <c r="C475" s="2" t="s">
        <v>110</v>
      </c>
      <c r="D475" s="2" t="s">
        <v>612</v>
      </c>
      <c r="E475" s="4">
        <f>SUM(F475:AEY475)</f>
        <v>0</v>
      </c>
    </row>
    <row r="476" spans="1:5" ht="15">
      <c r="A476" s="70">
        <v>90208</v>
      </c>
      <c r="B476" s="2" t="s">
        <v>109</v>
      </c>
      <c r="C476" s="2" t="s">
        <v>438</v>
      </c>
      <c r="D476" s="2" t="s">
        <v>613</v>
      </c>
      <c r="E476" s="4">
        <f>SUM(F476:AEY476)</f>
        <v>0</v>
      </c>
    </row>
    <row r="477" spans="1:5" ht="15">
      <c r="A477" s="70">
        <v>70212</v>
      </c>
      <c r="B477" s="2" t="s">
        <v>246</v>
      </c>
      <c r="C477" s="2" t="s">
        <v>333</v>
      </c>
      <c r="D477" s="2" t="s">
        <v>614</v>
      </c>
      <c r="E477" s="4">
        <f>SUM(F477:AEY477)</f>
        <v>0</v>
      </c>
    </row>
    <row r="478" spans="1:5" ht="15">
      <c r="A478" s="70">
        <v>130308</v>
      </c>
      <c r="B478" s="2" t="s">
        <v>99</v>
      </c>
      <c r="C478" s="2" t="s">
        <v>210</v>
      </c>
      <c r="D478" s="2" t="s">
        <v>615</v>
      </c>
      <c r="E478" s="4">
        <f>SUM(F478:AEY478)</f>
        <v>0</v>
      </c>
    </row>
    <row r="479" spans="1:5" ht="15">
      <c r="A479" s="70">
        <v>70709</v>
      </c>
      <c r="B479" s="2" t="s">
        <v>246</v>
      </c>
      <c r="C479" s="2" t="s">
        <v>432</v>
      </c>
      <c r="D479" s="2" t="s">
        <v>616</v>
      </c>
      <c r="E479" s="4">
        <f>SUM(F479:AEY479)</f>
        <v>0</v>
      </c>
    </row>
    <row r="480" spans="1:5" ht="15">
      <c r="A480" s="70">
        <v>90209</v>
      </c>
      <c r="B480" s="2" t="s">
        <v>109</v>
      </c>
      <c r="C480" s="2" t="s">
        <v>438</v>
      </c>
      <c r="D480" s="2" t="s">
        <v>617</v>
      </c>
      <c r="E480" s="4">
        <f>SUM(F480:AEY480)</f>
        <v>0</v>
      </c>
    </row>
    <row r="481" spans="1:18" ht="15">
      <c r="A481" s="70">
        <v>70603</v>
      </c>
      <c r="B481" s="2" t="s">
        <v>246</v>
      </c>
      <c r="C481" s="2" t="s">
        <v>234</v>
      </c>
      <c r="D481" s="2" t="s">
        <v>618</v>
      </c>
      <c r="E481" s="4">
        <f>SUM(F481:AEY481)</f>
        <v>0</v>
      </c>
    </row>
    <row r="482" spans="1:18" ht="15">
      <c r="A482" s="70">
        <v>41103</v>
      </c>
      <c r="B482" s="2" t="s">
        <v>147</v>
      </c>
      <c r="C482" s="2" t="s">
        <v>275</v>
      </c>
      <c r="D482" s="2" t="s">
        <v>619</v>
      </c>
      <c r="E482" s="4">
        <f>SUM(F482:AEY482)</f>
        <v>0</v>
      </c>
    </row>
    <row r="483" spans="1:18" ht="15">
      <c r="A483" s="70">
        <v>41306</v>
      </c>
      <c r="B483" s="2" t="s">
        <v>147</v>
      </c>
      <c r="C483" s="2" t="s">
        <v>442</v>
      </c>
      <c r="D483" s="2" t="s">
        <v>620</v>
      </c>
      <c r="E483" s="4">
        <f>SUM(F483:AEY483)</f>
        <v>0</v>
      </c>
    </row>
    <row r="484" spans="1:18" ht="24">
      <c r="A484" s="70">
        <v>120404</v>
      </c>
      <c r="B484" s="2" t="s">
        <v>182</v>
      </c>
      <c r="C484" s="2" t="s">
        <v>475</v>
      </c>
      <c r="D484" s="2" t="s">
        <v>621</v>
      </c>
      <c r="E484" s="4">
        <f>SUM(F484:AEY484)</f>
        <v>0</v>
      </c>
    </row>
    <row r="485" spans="1:18" ht="15">
      <c r="A485" s="70">
        <v>60602</v>
      </c>
      <c r="B485" s="2" t="s">
        <v>154</v>
      </c>
      <c r="C485" s="2" t="s">
        <v>328</v>
      </c>
      <c r="D485" s="2" t="s">
        <v>622</v>
      </c>
      <c r="E485" s="4">
        <f>SUM(F485:AEY485)</f>
        <v>0</v>
      </c>
    </row>
    <row r="486" spans="1:18" ht="15">
      <c r="A486" s="70">
        <v>70305</v>
      </c>
      <c r="B486" s="2" t="s">
        <v>246</v>
      </c>
      <c r="C486" s="2" t="s">
        <v>246</v>
      </c>
      <c r="D486" s="2" t="s">
        <v>623</v>
      </c>
      <c r="E486" s="4">
        <f>SUM(F486:AEY486)</f>
        <v>0</v>
      </c>
    </row>
    <row r="487" spans="1:18" ht="15">
      <c r="A487" s="70">
        <v>90308</v>
      </c>
      <c r="B487" s="2" t="s">
        <v>109</v>
      </c>
      <c r="C487" s="2" t="s">
        <v>267</v>
      </c>
      <c r="D487" s="2" t="s">
        <v>623</v>
      </c>
      <c r="E487" s="4">
        <f>SUM(F487:AEY487)</f>
        <v>0</v>
      </c>
    </row>
    <row r="488" spans="1:18" ht="15">
      <c r="A488" s="70">
        <v>10210</v>
      </c>
      <c r="B488" s="2" t="s">
        <v>161</v>
      </c>
      <c r="C488" s="2" t="s">
        <v>167</v>
      </c>
      <c r="D488" s="2" t="s">
        <v>624</v>
      </c>
      <c r="E488" s="4">
        <f>SUM(F488:AEY488)</f>
        <v>0</v>
      </c>
      <c r="R488" s="1"/>
    </row>
    <row r="489" spans="1:18" ht="15">
      <c r="A489" s="70">
        <v>70306</v>
      </c>
      <c r="B489" s="2" t="s">
        <v>246</v>
      </c>
      <c r="C489" s="2" t="s">
        <v>246</v>
      </c>
      <c r="D489" s="2" t="s">
        <v>625</v>
      </c>
      <c r="E489" s="4">
        <f>SUM(F489:AEY489)</f>
        <v>0</v>
      </c>
    </row>
    <row r="490" spans="1:18" ht="15">
      <c r="A490" s="70">
        <v>90210</v>
      </c>
      <c r="B490" s="2" t="s">
        <v>109</v>
      </c>
      <c r="C490" s="2" t="s">
        <v>438</v>
      </c>
      <c r="D490" s="2" t="s">
        <v>626</v>
      </c>
      <c r="E490" s="4">
        <f>SUM(F490:AEY490)</f>
        <v>0</v>
      </c>
    </row>
    <row r="491" spans="1:18" ht="15">
      <c r="A491" s="70">
        <v>20405</v>
      </c>
      <c r="B491" s="2" t="s">
        <v>198</v>
      </c>
      <c r="C491" s="2" t="s">
        <v>260</v>
      </c>
      <c r="D491" s="2" t="s">
        <v>627</v>
      </c>
      <c r="E491" s="4">
        <f>SUM(F491:AEY491)</f>
        <v>0</v>
      </c>
      <c r="R491" s="1"/>
    </row>
    <row r="492" spans="1:18" ht="15">
      <c r="A492" s="70">
        <v>90702</v>
      </c>
      <c r="B492" s="2" t="s">
        <v>109</v>
      </c>
      <c r="C492" s="2" t="s">
        <v>352</v>
      </c>
      <c r="D492" s="2" t="s">
        <v>627</v>
      </c>
      <c r="E492" s="4">
        <f>SUM(F492:AEY492)</f>
        <v>0</v>
      </c>
    </row>
    <row r="493" spans="1:18" ht="15">
      <c r="A493" s="70">
        <v>41101</v>
      </c>
      <c r="B493" s="2" t="s">
        <v>147</v>
      </c>
      <c r="C493" s="2" t="s">
        <v>275</v>
      </c>
      <c r="D493" s="2" t="s">
        <v>389</v>
      </c>
      <c r="E493" s="4">
        <f>SUM(F493:AEY493)</f>
        <v>0</v>
      </c>
    </row>
    <row r="494" spans="1:18" ht="15">
      <c r="A494" s="70">
        <v>60309</v>
      </c>
      <c r="B494" s="2" t="s">
        <v>154</v>
      </c>
      <c r="C494" s="2" t="s">
        <v>393</v>
      </c>
      <c r="D494" s="2" t="s">
        <v>628</v>
      </c>
      <c r="E494" s="4">
        <f>SUM(F494:AEY494)</f>
        <v>0</v>
      </c>
    </row>
    <row r="495" spans="1:18" ht="15">
      <c r="A495" s="70">
        <v>20306</v>
      </c>
      <c r="B495" s="2" t="s">
        <v>198</v>
      </c>
      <c r="C495" s="2" t="s">
        <v>258</v>
      </c>
      <c r="D495" s="2" t="s">
        <v>232</v>
      </c>
      <c r="E495" s="4">
        <f>SUM(F495:AEY495)</f>
        <v>0</v>
      </c>
      <c r="R495" s="1"/>
    </row>
    <row r="496" spans="1:18" ht="15">
      <c r="A496" s="70">
        <v>60201</v>
      </c>
      <c r="B496" s="2" t="s">
        <v>154</v>
      </c>
      <c r="C496" s="2" t="s">
        <v>335</v>
      </c>
      <c r="D496" s="2" t="s">
        <v>629</v>
      </c>
      <c r="E496" s="4">
        <f>SUM(F496:AEY496)</f>
        <v>0</v>
      </c>
    </row>
    <row r="497" spans="1:18" ht="15">
      <c r="A497" s="70">
        <v>70409</v>
      </c>
      <c r="B497" s="2" t="s">
        <v>246</v>
      </c>
      <c r="C497" s="2" t="s">
        <v>314</v>
      </c>
      <c r="D497" s="2" t="s">
        <v>310</v>
      </c>
      <c r="E497" s="4">
        <f>SUM(F497:AEY497)</f>
        <v>0</v>
      </c>
    </row>
    <row r="498" spans="1:18" ht="15">
      <c r="A498" s="70">
        <v>70213</v>
      </c>
      <c r="B498" s="2" t="s">
        <v>246</v>
      </c>
      <c r="C498" s="2" t="s">
        <v>333</v>
      </c>
      <c r="D498" s="2" t="s">
        <v>630</v>
      </c>
      <c r="E498" s="4">
        <f>SUM(F498:AEY498)</f>
        <v>0</v>
      </c>
    </row>
    <row r="499" spans="1:18" ht="15">
      <c r="A499" s="70">
        <v>70214</v>
      </c>
      <c r="B499" s="2" t="s">
        <v>246</v>
      </c>
      <c r="C499" s="2" t="s">
        <v>333</v>
      </c>
      <c r="D499" s="2" t="s">
        <v>631</v>
      </c>
      <c r="E499" s="4">
        <f>SUM(F499:AEY499)</f>
        <v>0</v>
      </c>
    </row>
    <row r="500" spans="1:18" ht="15">
      <c r="A500" s="70">
        <v>70107</v>
      </c>
      <c r="B500" s="2" t="s">
        <v>246</v>
      </c>
      <c r="C500" s="2" t="s">
        <v>386</v>
      </c>
      <c r="D500" s="2" t="s">
        <v>632</v>
      </c>
      <c r="E500" s="4">
        <f>SUM(F500:AEY500)</f>
        <v>0</v>
      </c>
    </row>
    <row r="501" spans="1:18" ht="15">
      <c r="A501" s="70">
        <v>130907</v>
      </c>
      <c r="B501" s="2" t="s">
        <v>99</v>
      </c>
      <c r="C501" s="2" t="s">
        <v>303</v>
      </c>
      <c r="D501" s="2" t="s">
        <v>633</v>
      </c>
      <c r="E501" s="4">
        <f>SUM(F501:AEY501)</f>
        <v>0</v>
      </c>
    </row>
    <row r="502" spans="1:18" ht="15">
      <c r="A502" s="70">
        <v>90604</v>
      </c>
      <c r="B502" s="2" t="s">
        <v>109</v>
      </c>
      <c r="C502" s="2" t="s">
        <v>282</v>
      </c>
      <c r="D502" s="2" t="s">
        <v>336</v>
      </c>
      <c r="E502" s="4">
        <f>SUM(F502:AEY502)</f>
        <v>0</v>
      </c>
    </row>
    <row r="503" spans="1:18" ht="15">
      <c r="A503" s="70">
        <v>40202</v>
      </c>
      <c r="B503" s="2" t="s">
        <v>147</v>
      </c>
      <c r="C503" s="2" t="s">
        <v>212</v>
      </c>
      <c r="D503" s="2" t="s">
        <v>634</v>
      </c>
      <c r="E503" s="4">
        <f>SUM(F503:AEY503)</f>
        <v>0</v>
      </c>
    </row>
    <row r="504" spans="1:18" ht="15">
      <c r="A504" s="70">
        <v>70108</v>
      </c>
      <c r="B504" s="2" t="s">
        <v>246</v>
      </c>
      <c r="C504" s="2" t="s">
        <v>386</v>
      </c>
      <c r="D504" s="2" t="s">
        <v>635</v>
      </c>
      <c r="E504" s="4">
        <f>SUM(F504:AEY504)</f>
        <v>0</v>
      </c>
    </row>
    <row r="505" spans="1:18" ht="15">
      <c r="A505" s="70">
        <v>60504</v>
      </c>
      <c r="B505" s="2" t="s">
        <v>154</v>
      </c>
      <c r="C505" s="2" t="s">
        <v>402</v>
      </c>
      <c r="D505" s="2" t="s">
        <v>636</v>
      </c>
      <c r="E505" s="4">
        <f>SUM(F505:AEY505)</f>
        <v>0</v>
      </c>
    </row>
    <row r="506" spans="1:18" ht="15">
      <c r="A506" s="70">
        <v>70410</v>
      </c>
      <c r="B506" s="2" t="s">
        <v>246</v>
      </c>
      <c r="C506" s="2" t="s">
        <v>314</v>
      </c>
      <c r="D506" s="2" t="s">
        <v>637</v>
      </c>
      <c r="E506" s="4">
        <f>SUM(F506:AEY506)</f>
        <v>0</v>
      </c>
    </row>
    <row r="507" spans="1:18" ht="15">
      <c r="A507" s="70">
        <v>20304</v>
      </c>
      <c r="B507" s="2" t="s">
        <v>198</v>
      </c>
      <c r="C507" s="2" t="s">
        <v>258</v>
      </c>
      <c r="D507" s="2" t="s">
        <v>638</v>
      </c>
      <c r="E507" s="4">
        <f>SUM(F507:AEY507)</f>
        <v>0</v>
      </c>
      <c r="R507" s="1"/>
    </row>
    <row r="508" spans="1:18" ht="15">
      <c r="A508" s="70">
        <v>60404</v>
      </c>
      <c r="B508" s="2" t="s">
        <v>154</v>
      </c>
      <c r="C508" s="2" t="s">
        <v>343</v>
      </c>
      <c r="D508" s="2" t="s">
        <v>638</v>
      </c>
      <c r="E508" s="4">
        <f>SUM(F508:AEY508)</f>
        <v>0</v>
      </c>
    </row>
    <row r="509" spans="1:18" ht="15">
      <c r="A509" s="70">
        <v>90404</v>
      </c>
      <c r="B509" s="2" t="s">
        <v>109</v>
      </c>
      <c r="C509" s="2" t="s">
        <v>219</v>
      </c>
      <c r="D509" s="2" t="s">
        <v>638</v>
      </c>
      <c r="E509" s="4">
        <f>SUM(F509:AEY509)</f>
        <v>0</v>
      </c>
    </row>
    <row r="510" spans="1:18" ht="15">
      <c r="A510" s="70">
        <v>70309</v>
      </c>
      <c r="B510" s="2" t="s">
        <v>246</v>
      </c>
      <c r="C510" s="2" t="s">
        <v>246</v>
      </c>
      <c r="D510" s="2" t="s">
        <v>639</v>
      </c>
      <c r="E510" s="4">
        <f>SUM(F510:AEY510)</f>
        <v>0</v>
      </c>
    </row>
    <row r="511" spans="1:18" ht="15">
      <c r="A511" s="70">
        <v>20307</v>
      </c>
      <c r="B511" s="2" t="s">
        <v>198</v>
      </c>
      <c r="C511" s="2" t="s">
        <v>258</v>
      </c>
      <c r="D511" s="2" t="s">
        <v>640</v>
      </c>
      <c r="E511" s="4">
        <f>SUM(F511:AEY511)</f>
        <v>0</v>
      </c>
    </row>
    <row r="512" spans="1:18" ht="15">
      <c r="A512" s="70">
        <v>90507</v>
      </c>
      <c r="B512" s="2" t="s">
        <v>109</v>
      </c>
      <c r="C512" s="2" t="s">
        <v>310</v>
      </c>
      <c r="D512" s="2" t="s">
        <v>641</v>
      </c>
      <c r="E512" s="4">
        <f>SUM(F512:AEY512)</f>
        <v>0</v>
      </c>
    </row>
    <row r="513" spans="1:5" ht="24">
      <c r="A513" s="70">
        <v>120903</v>
      </c>
      <c r="B513" s="2" t="s">
        <v>182</v>
      </c>
      <c r="C513" s="2" t="s">
        <v>428</v>
      </c>
      <c r="D513" s="2" t="s">
        <v>642</v>
      </c>
      <c r="E513" s="4">
        <f>SUM(F513:AEY513)</f>
        <v>0</v>
      </c>
    </row>
    <row r="514" spans="1:5" ht="15">
      <c r="A514" s="70">
        <v>40703</v>
      </c>
      <c r="B514" s="2" t="s">
        <v>147</v>
      </c>
      <c r="C514" s="2" t="s">
        <v>291</v>
      </c>
      <c r="D514" s="2" t="s">
        <v>643</v>
      </c>
      <c r="E514" s="4">
        <f>SUM(F514:AEY514)</f>
        <v>0</v>
      </c>
    </row>
    <row r="515" spans="1:5" ht="15">
      <c r="A515" s="70">
        <v>70307</v>
      </c>
      <c r="B515" s="2" t="s">
        <v>246</v>
      </c>
      <c r="C515" s="2" t="s">
        <v>246</v>
      </c>
      <c r="D515" s="2" t="s">
        <v>337</v>
      </c>
      <c r="E515" s="4">
        <f>SUM(F515:AEY515)</f>
        <v>0</v>
      </c>
    </row>
    <row r="516" spans="1:5" ht="15">
      <c r="A516" s="70">
        <v>70502</v>
      </c>
      <c r="B516" s="2" t="s">
        <v>246</v>
      </c>
      <c r="C516" s="2" t="s">
        <v>644</v>
      </c>
      <c r="D516" s="2" t="s">
        <v>645</v>
      </c>
      <c r="E516" s="4">
        <f>SUM(F516:AEY516)</f>
        <v>0</v>
      </c>
    </row>
    <row r="517" spans="1:5" ht="15">
      <c r="A517" s="70">
        <v>60503</v>
      </c>
      <c r="B517" s="2" t="s">
        <v>154</v>
      </c>
      <c r="C517" s="2" t="s">
        <v>402</v>
      </c>
      <c r="D517" s="2" t="s">
        <v>646</v>
      </c>
      <c r="E517" s="4">
        <f>SUM(F517:AEY517)</f>
        <v>0</v>
      </c>
    </row>
    <row r="518" spans="1:5" ht="15">
      <c r="A518" s="70">
        <v>90703</v>
      </c>
      <c r="B518" s="2" t="s">
        <v>109</v>
      </c>
      <c r="C518" s="2" t="s">
        <v>352</v>
      </c>
      <c r="D518" s="2" t="s">
        <v>646</v>
      </c>
      <c r="E518" s="4">
        <f>SUM(F518:AEY518)</f>
        <v>0</v>
      </c>
    </row>
    <row r="519" spans="1:5" ht="15">
      <c r="A519" s="70">
        <v>60307</v>
      </c>
      <c r="B519" s="2" t="s">
        <v>154</v>
      </c>
      <c r="C519" s="2" t="s">
        <v>393</v>
      </c>
      <c r="D519" s="2" t="s">
        <v>647</v>
      </c>
      <c r="E519" s="4">
        <f>SUM(F519:AEY519)</f>
        <v>0</v>
      </c>
    </row>
    <row r="520" spans="1:5" ht="15">
      <c r="A520" s="70">
        <v>60308</v>
      </c>
      <c r="B520" s="2" t="s">
        <v>154</v>
      </c>
      <c r="C520" s="2" t="s">
        <v>393</v>
      </c>
      <c r="D520" s="2" t="s">
        <v>648</v>
      </c>
      <c r="E520" s="4">
        <f>SUM(F520:AEY520)</f>
        <v>0</v>
      </c>
    </row>
    <row r="521" spans="1:5" ht="15">
      <c r="A521" s="70">
        <v>90803</v>
      </c>
      <c r="B521" s="2" t="s">
        <v>109</v>
      </c>
      <c r="C521" s="2" t="s">
        <v>114</v>
      </c>
      <c r="D521" s="2" t="s">
        <v>649</v>
      </c>
      <c r="E521" s="4">
        <f>SUM(F521:AEY521)</f>
        <v>0</v>
      </c>
    </row>
    <row r="522" spans="1:5" ht="15">
      <c r="A522" s="70">
        <v>60403</v>
      </c>
      <c r="B522" s="2" t="s">
        <v>154</v>
      </c>
      <c r="C522" s="2" t="s">
        <v>343</v>
      </c>
      <c r="D522" s="2" t="s">
        <v>650</v>
      </c>
      <c r="E522" s="4">
        <f>SUM(F522:AEY522)</f>
        <v>0</v>
      </c>
    </row>
    <row r="523" spans="1:5" ht="15">
      <c r="A523" s="70">
        <v>40406</v>
      </c>
      <c r="B523" s="2" t="s">
        <v>147</v>
      </c>
      <c r="C523" s="2" t="s">
        <v>214</v>
      </c>
      <c r="D523" s="2" t="s">
        <v>651</v>
      </c>
      <c r="E523" s="4">
        <f>SUM(F523:AEY523)</f>
        <v>0</v>
      </c>
    </row>
    <row r="524" spans="1:5" ht="15">
      <c r="A524" s="70">
        <v>90304</v>
      </c>
      <c r="B524" s="2" t="s">
        <v>109</v>
      </c>
      <c r="C524" s="2" t="s">
        <v>267</v>
      </c>
      <c r="D524" s="2" t="s">
        <v>652</v>
      </c>
      <c r="E524" s="4">
        <f>SUM(F524:AEY524)</f>
        <v>0</v>
      </c>
    </row>
    <row r="525" spans="1:5" ht="24">
      <c r="A525" s="70">
        <v>120804</v>
      </c>
      <c r="B525" s="2" t="s">
        <v>182</v>
      </c>
      <c r="C525" s="2" t="s">
        <v>183</v>
      </c>
      <c r="D525" s="2" t="s">
        <v>653</v>
      </c>
      <c r="E525" s="4">
        <f>SUM(F525:AEY525)</f>
        <v>0</v>
      </c>
    </row>
    <row r="526" spans="1:5" ht="15">
      <c r="A526" s="70">
        <v>90513</v>
      </c>
      <c r="B526" s="2" t="s">
        <v>109</v>
      </c>
      <c r="C526" s="2" t="s">
        <v>310</v>
      </c>
      <c r="D526" s="2" t="s">
        <v>654</v>
      </c>
      <c r="E526" s="4">
        <f>SUM(F526:AEY526)</f>
        <v>0</v>
      </c>
    </row>
    <row r="527" spans="1:5" ht="24">
      <c r="A527" s="70">
        <v>120307</v>
      </c>
      <c r="B527" s="2" t="s">
        <v>182</v>
      </c>
      <c r="C527" s="2" t="s">
        <v>364</v>
      </c>
      <c r="D527" s="2" t="s">
        <v>655</v>
      </c>
      <c r="E527" s="4">
        <f>SUM(F527:AEY527)</f>
        <v>0</v>
      </c>
    </row>
    <row r="528" spans="1:5" ht="15">
      <c r="A528" s="70">
        <v>70503</v>
      </c>
      <c r="B528" s="2" t="s">
        <v>246</v>
      </c>
      <c r="C528" s="2" t="s">
        <v>644</v>
      </c>
      <c r="D528" s="2" t="s">
        <v>656</v>
      </c>
      <c r="E528" s="4">
        <f>SUM(F528:AEY528)</f>
        <v>0</v>
      </c>
    </row>
    <row r="529" spans="1:18" ht="15">
      <c r="A529" s="70">
        <v>60407</v>
      </c>
      <c r="B529" s="2" t="s">
        <v>154</v>
      </c>
      <c r="C529" s="2" t="s">
        <v>343</v>
      </c>
      <c r="D529" s="2" t="s">
        <v>657</v>
      </c>
      <c r="E529" s="4">
        <f>SUM(F529:AEY529)</f>
        <v>0</v>
      </c>
    </row>
    <row r="530" spans="1:18" ht="24">
      <c r="A530" s="70">
        <v>30301</v>
      </c>
      <c r="B530" s="2" t="s">
        <v>136</v>
      </c>
      <c r="C530" s="2" t="s">
        <v>409</v>
      </c>
      <c r="D530" s="2" t="s">
        <v>658</v>
      </c>
      <c r="E530" s="4">
        <f>SUM(F530:AEY530)</f>
        <v>0</v>
      </c>
      <c r="R530" s="1"/>
    </row>
    <row r="531" spans="1:18" ht="15">
      <c r="A531" s="70">
        <v>30503</v>
      </c>
      <c r="B531" s="2" t="s">
        <v>136</v>
      </c>
      <c r="C531" s="2" t="s">
        <v>398</v>
      </c>
      <c r="D531" s="2" t="s">
        <v>196</v>
      </c>
      <c r="E531" s="4">
        <f>SUM(F531:AEY531)</f>
        <v>0</v>
      </c>
    </row>
    <row r="532" spans="1:18" ht="15">
      <c r="A532" s="70">
        <v>70411</v>
      </c>
      <c r="B532" s="2" t="s">
        <v>246</v>
      </c>
      <c r="C532" s="2" t="s">
        <v>314</v>
      </c>
      <c r="D532" s="2" t="s">
        <v>659</v>
      </c>
      <c r="E532" s="4">
        <f>SUM(F532:AEY532)</f>
        <v>0</v>
      </c>
    </row>
    <row r="533" spans="1:18" ht="15">
      <c r="A533" s="70">
        <v>90211</v>
      </c>
      <c r="B533" s="2" t="s">
        <v>109</v>
      </c>
      <c r="C533" s="2" t="s">
        <v>438</v>
      </c>
      <c r="D533" s="2" t="s">
        <v>660</v>
      </c>
      <c r="E533" s="4">
        <f>SUM(F533:AEY533)</f>
        <v>0</v>
      </c>
    </row>
    <row r="534" spans="1:18" ht="15">
      <c r="A534" s="70">
        <v>41004</v>
      </c>
      <c r="B534" s="2" t="s">
        <v>147</v>
      </c>
      <c r="C534" s="2" t="s">
        <v>324</v>
      </c>
      <c r="D534" s="2" t="s">
        <v>661</v>
      </c>
      <c r="E534" s="4">
        <f>SUM(F534:AEY534)</f>
        <v>0</v>
      </c>
    </row>
    <row r="535" spans="1:18" ht="24">
      <c r="A535" s="70">
        <v>120316</v>
      </c>
      <c r="B535" s="2" t="s">
        <v>182</v>
      </c>
      <c r="C535" s="2" t="s">
        <v>364</v>
      </c>
      <c r="D535" s="2" t="s">
        <v>662</v>
      </c>
      <c r="E535" s="4">
        <f>SUM(F535:AEY535)</f>
        <v>0</v>
      </c>
    </row>
    <row r="536" spans="1:18" ht="24">
      <c r="A536" s="70">
        <v>120606</v>
      </c>
      <c r="B536" s="2" t="s">
        <v>182</v>
      </c>
      <c r="C536" s="2" t="s">
        <v>444</v>
      </c>
      <c r="D536" s="2" t="s">
        <v>663</v>
      </c>
      <c r="E536" s="4">
        <f>SUM(F536:AEY536)</f>
        <v>0</v>
      </c>
    </row>
    <row r="537" spans="1:18" ht="15">
      <c r="A537" s="70">
        <v>10404</v>
      </c>
      <c r="B537" s="2" t="s">
        <v>161</v>
      </c>
      <c r="C537" s="2" t="s">
        <v>222</v>
      </c>
      <c r="D537" s="2" t="s">
        <v>664</v>
      </c>
      <c r="E537" s="4">
        <f>SUM(F537:AEY537)</f>
        <v>0</v>
      </c>
    </row>
    <row r="538" spans="1:18" ht="24">
      <c r="A538" s="70">
        <v>120308</v>
      </c>
      <c r="B538" s="2" t="s">
        <v>182</v>
      </c>
      <c r="C538" s="2" t="s">
        <v>364</v>
      </c>
      <c r="D538" s="2" t="s">
        <v>665</v>
      </c>
      <c r="E538" s="4">
        <f>SUM(F538:AEY538)</f>
        <v>0</v>
      </c>
    </row>
    <row r="539" spans="1:18" ht="15">
      <c r="A539" s="70">
        <v>30504</v>
      </c>
      <c r="B539" s="2" t="s">
        <v>136</v>
      </c>
      <c r="C539" s="2" t="s">
        <v>398</v>
      </c>
      <c r="D539" s="2" t="s">
        <v>666</v>
      </c>
      <c r="E539" s="4">
        <f>SUM(F539:AEY539)</f>
        <v>0</v>
      </c>
    </row>
    <row r="540" spans="1:18" ht="15">
      <c r="A540" s="70">
        <v>70215</v>
      </c>
      <c r="B540" s="2" t="s">
        <v>246</v>
      </c>
      <c r="C540" s="2" t="s">
        <v>333</v>
      </c>
      <c r="D540" s="2" t="s">
        <v>667</v>
      </c>
      <c r="E540" s="4">
        <f>SUM(F540:AEY540)</f>
        <v>0</v>
      </c>
    </row>
    <row r="541" spans="1:18" ht="15">
      <c r="A541" s="70">
        <v>30201</v>
      </c>
      <c r="B541" s="2" t="s">
        <v>136</v>
      </c>
      <c r="C541" s="2" t="s">
        <v>400</v>
      </c>
      <c r="D541" s="2" t="s">
        <v>668</v>
      </c>
      <c r="E541" s="4">
        <f>SUM(F541:AEY541)</f>
        <v>0</v>
      </c>
      <c r="R541" s="1"/>
    </row>
    <row r="542" spans="1:18" ht="15">
      <c r="A542" s="70">
        <v>70505</v>
      </c>
      <c r="B542" s="2" t="s">
        <v>246</v>
      </c>
      <c r="C542" s="2" t="s">
        <v>644</v>
      </c>
      <c r="D542" s="2" t="s">
        <v>669</v>
      </c>
      <c r="E542" s="4">
        <f>SUM(F542:AEY542)</f>
        <v>0</v>
      </c>
    </row>
    <row r="543" spans="1:18" ht="15">
      <c r="A543" s="70">
        <v>81102</v>
      </c>
      <c r="B543" s="2" t="s">
        <v>96</v>
      </c>
      <c r="C543" s="2" t="s">
        <v>670</v>
      </c>
      <c r="D543" s="2" t="s">
        <v>671</v>
      </c>
      <c r="E543" s="4">
        <f>SUM(F543:AEY543)</f>
        <v>0</v>
      </c>
    </row>
    <row r="544" spans="1:18" ht="15">
      <c r="A544" s="70">
        <v>81103</v>
      </c>
      <c r="B544" s="2" t="s">
        <v>96</v>
      </c>
      <c r="C544" s="2" t="s">
        <v>670</v>
      </c>
      <c r="D544" s="2" t="s">
        <v>672</v>
      </c>
      <c r="E544" s="4">
        <f>SUM(F544:AEY544)</f>
        <v>0</v>
      </c>
    </row>
    <row r="545" spans="1:5" ht="15">
      <c r="A545" s="70">
        <v>40804</v>
      </c>
      <c r="B545" s="2" t="s">
        <v>147</v>
      </c>
      <c r="C545" s="2" t="s">
        <v>270</v>
      </c>
      <c r="D545" s="2" t="s">
        <v>673</v>
      </c>
      <c r="E545" s="4">
        <f>SUM(F545:AEY545)</f>
        <v>0</v>
      </c>
    </row>
    <row r="546" spans="1:5" ht="15">
      <c r="A546" s="70">
        <v>30505</v>
      </c>
      <c r="B546" s="2" t="s">
        <v>136</v>
      </c>
      <c r="C546" s="2" t="s">
        <v>398</v>
      </c>
      <c r="D546" s="2" t="s">
        <v>674</v>
      </c>
      <c r="E546" s="4">
        <f>SUM(F546:AEY546)</f>
        <v>0</v>
      </c>
    </row>
    <row r="547" spans="1:5" ht="15">
      <c r="A547" s="70">
        <v>40403</v>
      </c>
      <c r="B547" s="2" t="s">
        <v>147</v>
      </c>
      <c r="C547" s="2" t="s">
        <v>214</v>
      </c>
      <c r="D547" s="2" t="s">
        <v>674</v>
      </c>
      <c r="E547" s="4">
        <f>SUM(F547:AEY547)</f>
        <v>0</v>
      </c>
    </row>
    <row r="548" spans="1:5" ht="15">
      <c r="A548" s="70">
        <v>70216</v>
      </c>
      <c r="B548" s="2" t="s">
        <v>246</v>
      </c>
      <c r="C548" s="2" t="s">
        <v>333</v>
      </c>
      <c r="D548" s="2" t="s">
        <v>674</v>
      </c>
      <c r="E548" s="4">
        <f>SUM(F548:AEY548)</f>
        <v>0</v>
      </c>
    </row>
    <row r="549" spans="1:5" ht="15">
      <c r="A549" s="70">
        <v>40105</v>
      </c>
      <c r="B549" s="2" t="s">
        <v>147</v>
      </c>
      <c r="C549" s="2" t="s">
        <v>148</v>
      </c>
      <c r="D549" s="2" t="s">
        <v>675</v>
      </c>
      <c r="E549" s="4">
        <f>SUM(F549:AEY549)</f>
        <v>0</v>
      </c>
    </row>
    <row r="550" spans="1:5" ht="15">
      <c r="A550" s="70">
        <v>40306</v>
      </c>
      <c r="B550" s="2" t="s">
        <v>147</v>
      </c>
      <c r="C550" s="2" t="s">
        <v>255</v>
      </c>
      <c r="D550" s="2" t="s">
        <v>676</v>
      </c>
      <c r="E550" s="4">
        <f>SUM(F550:AEY550)</f>
        <v>0</v>
      </c>
    </row>
    <row r="551" spans="1:5" ht="15">
      <c r="A551" s="70">
        <v>70604</v>
      </c>
      <c r="B551" s="2" t="s">
        <v>246</v>
      </c>
      <c r="C551" s="2" t="s">
        <v>234</v>
      </c>
      <c r="D551" s="2" t="s">
        <v>676</v>
      </c>
      <c r="E551" s="4">
        <f>SUM(F551:AEY551)</f>
        <v>0</v>
      </c>
    </row>
    <row r="552" spans="1:5" ht="15">
      <c r="A552" s="70">
        <v>70605</v>
      </c>
      <c r="B552" s="2" t="s">
        <v>246</v>
      </c>
      <c r="C552" s="2" t="s">
        <v>234</v>
      </c>
      <c r="D552" s="2" t="s">
        <v>677</v>
      </c>
      <c r="E552" s="4">
        <f>SUM(F552:AEY552)</f>
        <v>0</v>
      </c>
    </row>
    <row r="553" spans="1:5" ht="15">
      <c r="A553" s="70">
        <v>80604</v>
      </c>
      <c r="B553" s="2" t="s">
        <v>96</v>
      </c>
      <c r="C553" s="2" t="s">
        <v>452</v>
      </c>
      <c r="D553" s="2" t="s">
        <v>678</v>
      </c>
      <c r="E553" s="4">
        <f>SUM(F553:AEY553)</f>
        <v>0</v>
      </c>
    </row>
    <row r="554" spans="1:5" ht="15">
      <c r="A554" s="70">
        <v>41405</v>
      </c>
      <c r="B554" s="2" t="s">
        <v>147</v>
      </c>
      <c r="C554" s="2" t="s">
        <v>358</v>
      </c>
      <c r="D554" s="2" t="s">
        <v>679</v>
      </c>
      <c r="E554" s="4">
        <f>SUM(F554:AEY554)</f>
        <v>0</v>
      </c>
    </row>
    <row r="555" spans="1:5" ht="15">
      <c r="A555" s="70">
        <v>50203</v>
      </c>
      <c r="B555" s="2" t="s">
        <v>151</v>
      </c>
      <c r="C555" s="2" t="s">
        <v>152</v>
      </c>
      <c r="D555" s="2" t="s">
        <v>680</v>
      </c>
      <c r="E555" s="4">
        <f>SUM(F555:AEY555)</f>
        <v>0</v>
      </c>
    </row>
    <row r="556" spans="1:5" ht="15">
      <c r="A556" s="70">
        <v>70501</v>
      </c>
      <c r="B556" s="2" t="s">
        <v>246</v>
      </c>
      <c r="C556" s="2" t="s">
        <v>644</v>
      </c>
      <c r="D556" s="2" t="s">
        <v>681</v>
      </c>
      <c r="E556" s="4">
        <f>SUM(F556:AEY556)</f>
        <v>0</v>
      </c>
    </row>
    <row r="557" spans="1:5" ht="15">
      <c r="A557" s="70">
        <v>40307</v>
      </c>
      <c r="B557" s="2" t="s">
        <v>147</v>
      </c>
      <c r="C557" s="2" t="s">
        <v>255</v>
      </c>
      <c r="D557" s="2" t="s">
        <v>107</v>
      </c>
      <c r="E557" s="4">
        <f>SUM(F557:AEY557)</f>
        <v>0</v>
      </c>
    </row>
    <row r="558" spans="1:5" ht="15">
      <c r="A558" s="70">
        <v>80205</v>
      </c>
      <c r="B558" s="2" t="s">
        <v>96</v>
      </c>
      <c r="C558" s="2" t="s">
        <v>599</v>
      </c>
      <c r="D558" s="2" t="s">
        <v>682</v>
      </c>
      <c r="E558" s="4">
        <f>SUM(F558:AEY558)</f>
        <v>0</v>
      </c>
    </row>
    <row r="559" spans="1:5" ht="15">
      <c r="A559" s="70">
        <v>70217</v>
      </c>
      <c r="B559" s="2" t="s">
        <v>246</v>
      </c>
      <c r="C559" s="2" t="s">
        <v>333</v>
      </c>
      <c r="D559" s="2" t="s">
        <v>683</v>
      </c>
      <c r="E559" s="4">
        <f>SUM(F559:AEY559)</f>
        <v>0</v>
      </c>
    </row>
    <row r="560" spans="1:5" ht="24">
      <c r="A560" s="70">
        <v>120309</v>
      </c>
      <c r="B560" s="2" t="s">
        <v>182</v>
      </c>
      <c r="C560" s="2" t="s">
        <v>364</v>
      </c>
      <c r="D560" s="2" t="s">
        <v>683</v>
      </c>
      <c r="E560" s="4">
        <f>SUM(F560:AEY560)</f>
        <v>0</v>
      </c>
    </row>
    <row r="561" spans="1:93" ht="15">
      <c r="A561" s="70">
        <v>60405</v>
      </c>
      <c r="B561" s="2" t="s">
        <v>154</v>
      </c>
      <c r="C561" s="2" t="s">
        <v>343</v>
      </c>
      <c r="D561" s="2" t="s">
        <v>684</v>
      </c>
      <c r="E561" s="4">
        <f>SUM(F561:AEY561)</f>
        <v>0</v>
      </c>
    </row>
    <row r="562" spans="1:93" ht="15">
      <c r="A562" s="70">
        <v>70110</v>
      </c>
      <c r="B562" s="2" t="s">
        <v>246</v>
      </c>
      <c r="C562" s="2" t="s">
        <v>386</v>
      </c>
      <c r="D562" s="2" t="s">
        <v>685</v>
      </c>
      <c r="E562" s="4">
        <f>SUM(F562:AEY562)</f>
        <v>2</v>
      </c>
      <c r="CO562">
        <v>2</v>
      </c>
    </row>
    <row r="563" spans="1:93" ht="24">
      <c r="A563" s="70">
        <v>120607</v>
      </c>
      <c r="B563" s="2" t="s">
        <v>182</v>
      </c>
      <c r="C563" s="2" t="s">
        <v>444</v>
      </c>
      <c r="D563" s="2" t="s">
        <v>686</v>
      </c>
      <c r="E563" s="4">
        <f>SUM(F563:AEY563)</f>
        <v>0</v>
      </c>
    </row>
    <row r="564" spans="1:93" ht="15">
      <c r="A564" s="70">
        <v>20305</v>
      </c>
      <c r="B564" s="2" t="s">
        <v>198</v>
      </c>
      <c r="C564" s="2" t="s">
        <v>258</v>
      </c>
      <c r="D564" s="2" t="s">
        <v>687</v>
      </c>
      <c r="E564" s="4">
        <f>SUM(F564:AEY564)</f>
        <v>0</v>
      </c>
      <c r="R564" s="1"/>
    </row>
    <row r="565" spans="1:93" ht="15">
      <c r="A565" s="70">
        <v>30206</v>
      </c>
      <c r="B565" s="2" t="s">
        <v>136</v>
      </c>
      <c r="C565" s="2" t="s">
        <v>400</v>
      </c>
      <c r="D565" s="2" t="s">
        <v>688</v>
      </c>
      <c r="E565" s="4">
        <f>SUM(F565:AEY565)</f>
        <v>0</v>
      </c>
      <c r="R565" s="1"/>
    </row>
    <row r="566" spans="1:93" ht="15">
      <c r="A566" s="70">
        <v>90508</v>
      </c>
      <c r="B566" s="2" t="s">
        <v>109</v>
      </c>
      <c r="C566" s="2" t="s">
        <v>310</v>
      </c>
      <c r="D566" s="2" t="s">
        <v>689</v>
      </c>
      <c r="E566" s="4">
        <f>SUM(F566:AEY566)</f>
        <v>0</v>
      </c>
    </row>
    <row r="567" spans="1:93" ht="15">
      <c r="A567" s="70">
        <v>30506</v>
      </c>
      <c r="B567" s="2" t="s">
        <v>136</v>
      </c>
      <c r="C567" s="2" t="s">
        <v>398</v>
      </c>
      <c r="D567" s="2" t="s">
        <v>690</v>
      </c>
      <c r="E567" s="4">
        <f>SUM(F567:AEY567)</f>
        <v>0</v>
      </c>
    </row>
    <row r="568" spans="1:93" ht="15">
      <c r="A568" s="70">
        <v>70601</v>
      </c>
      <c r="B568" s="2" t="s">
        <v>246</v>
      </c>
      <c r="C568" s="2" t="s">
        <v>234</v>
      </c>
      <c r="D568" s="2" t="s">
        <v>691</v>
      </c>
      <c r="E568" s="4">
        <f>SUM(F568:AEY568)</f>
        <v>0</v>
      </c>
    </row>
    <row r="569" spans="1:93" ht="15">
      <c r="A569" s="70">
        <v>60506</v>
      </c>
      <c r="B569" s="2" t="s">
        <v>154</v>
      </c>
      <c r="C569" s="2" t="s">
        <v>402</v>
      </c>
      <c r="D569" s="2" t="s">
        <v>692</v>
      </c>
      <c r="E569" s="4">
        <f>SUM(F569:AEY569)</f>
        <v>0</v>
      </c>
    </row>
    <row r="570" spans="1:93" ht="15">
      <c r="A570" s="70">
        <v>40704</v>
      </c>
      <c r="B570" s="2" t="s">
        <v>147</v>
      </c>
      <c r="C570" s="2" t="s">
        <v>291</v>
      </c>
      <c r="D570" s="2" t="s">
        <v>693</v>
      </c>
      <c r="E570" s="4">
        <f>SUM(F570:AEY570)</f>
        <v>0</v>
      </c>
    </row>
    <row r="571" spans="1:93" ht="15">
      <c r="A571" s="70">
        <v>40705</v>
      </c>
      <c r="B571" s="2" t="s">
        <v>147</v>
      </c>
      <c r="C571" s="2" t="s">
        <v>291</v>
      </c>
      <c r="D571" s="2" t="s">
        <v>694</v>
      </c>
      <c r="E571" s="4">
        <f>SUM(F571:AEY571)</f>
        <v>0</v>
      </c>
    </row>
    <row r="572" spans="1:93" ht="15">
      <c r="A572" s="70">
        <v>41307</v>
      </c>
      <c r="B572" s="2" t="s">
        <v>147</v>
      </c>
      <c r="C572" s="2" t="s">
        <v>442</v>
      </c>
      <c r="D572" s="2" t="s">
        <v>695</v>
      </c>
      <c r="E572" s="4">
        <f>SUM(F572:AEY572)</f>
        <v>0</v>
      </c>
    </row>
    <row r="573" spans="1:93" ht="15">
      <c r="A573" s="70">
        <v>50205</v>
      </c>
      <c r="B573" s="2" t="s">
        <v>151</v>
      </c>
      <c r="C573" s="2" t="s">
        <v>152</v>
      </c>
      <c r="D573" s="2" t="s">
        <v>696</v>
      </c>
      <c r="E573" s="4">
        <f>SUM(F573:AEY573)</f>
        <v>0</v>
      </c>
    </row>
    <row r="574" spans="1:93" ht="15">
      <c r="A574" s="70">
        <v>20106</v>
      </c>
      <c r="B574" s="2" t="s">
        <v>198</v>
      </c>
      <c r="C574" s="2" t="s">
        <v>207</v>
      </c>
      <c r="D574" s="2" t="s">
        <v>697</v>
      </c>
      <c r="E574" s="4">
        <f>SUM(F574:AEY574)</f>
        <v>0</v>
      </c>
    </row>
    <row r="575" spans="1:93" ht="15">
      <c r="A575" s="70">
        <v>30403</v>
      </c>
      <c r="B575" s="2" t="s">
        <v>136</v>
      </c>
      <c r="C575" s="2" t="s">
        <v>316</v>
      </c>
      <c r="D575" s="2" t="s">
        <v>698</v>
      </c>
      <c r="E575" s="4">
        <f>SUM(F575:AEY575)</f>
        <v>0</v>
      </c>
    </row>
    <row r="576" spans="1:93" ht="15">
      <c r="A576" s="70">
        <v>50106</v>
      </c>
      <c r="B576" s="2" t="s">
        <v>151</v>
      </c>
      <c r="C576" s="2" t="s">
        <v>247</v>
      </c>
      <c r="D576" s="2" t="s">
        <v>699</v>
      </c>
      <c r="E576" s="4">
        <f>SUM(F576:AEY576)</f>
        <v>0</v>
      </c>
    </row>
    <row r="577" spans="1:18" ht="15">
      <c r="A577" s="70">
        <v>90509</v>
      </c>
      <c r="B577" s="2" t="s">
        <v>109</v>
      </c>
      <c r="C577" s="2" t="s">
        <v>310</v>
      </c>
      <c r="D577" s="2" t="s">
        <v>700</v>
      </c>
      <c r="E577" s="4">
        <f>SUM(F577:AEY577)</f>
        <v>0</v>
      </c>
    </row>
    <row r="578" spans="1:18" ht="15">
      <c r="A578" s="70">
        <v>10104</v>
      </c>
      <c r="B578" s="2" t="s">
        <v>161</v>
      </c>
      <c r="C578" s="2" t="s">
        <v>161</v>
      </c>
      <c r="D578" s="2" t="s">
        <v>701</v>
      </c>
      <c r="E578" s="4">
        <f>SUM(F578:AEY578)</f>
        <v>0</v>
      </c>
      <c r="R578" s="1"/>
    </row>
    <row r="579" spans="1:18" ht="15">
      <c r="A579" s="70">
        <v>10304</v>
      </c>
      <c r="B579" s="2" t="s">
        <v>161</v>
      </c>
      <c r="C579" s="2" t="s">
        <v>162</v>
      </c>
      <c r="D579" s="2" t="s">
        <v>702</v>
      </c>
      <c r="E579" s="4">
        <f>SUM(F579:AEY579)</f>
        <v>0</v>
      </c>
      <c r="R579" s="1"/>
    </row>
    <row r="580" spans="1:18" ht="15">
      <c r="A580" s="70">
        <v>70504</v>
      </c>
      <c r="B580" s="2" t="s">
        <v>246</v>
      </c>
      <c r="C580" s="2" t="s">
        <v>644</v>
      </c>
      <c r="D580" s="2" t="s">
        <v>703</v>
      </c>
      <c r="E580" s="4">
        <f>SUM(F580:AEY580)</f>
        <v>0</v>
      </c>
    </row>
    <row r="581" spans="1:18" ht="24">
      <c r="A581" s="70">
        <v>120207</v>
      </c>
      <c r="B581" s="2" t="s">
        <v>182</v>
      </c>
      <c r="C581" s="2" t="s">
        <v>244</v>
      </c>
      <c r="D581" s="2" t="s">
        <v>704</v>
      </c>
      <c r="E581" s="4">
        <f>SUM(F581:AEY581)</f>
        <v>0</v>
      </c>
    </row>
    <row r="582" spans="1:18" ht="15">
      <c r="A582" s="70">
        <v>91108</v>
      </c>
      <c r="B582" s="2" t="s">
        <v>109</v>
      </c>
      <c r="C582" s="2" t="s">
        <v>180</v>
      </c>
      <c r="D582" s="2" t="s">
        <v>705</v>
      </c>
      <c r="E582" s="4">
        <f>SUM(F582:AEY582)</f>
        <v>0</v>
      </c>
    </row>
    <row r="583" spans="1:18" ht="15">
      <c r="A583" s="70">
        <v>41308</v>
      </c>
      <c r="B583" s="2" t="s">
        <v>147</v>
      </c>
      <c r="C583" s="2" t="s">
        <v>442</v>
      </c>
      <c r="D583" s="2" t="s">
        <v>706</v>
      </c>
      <c r="E583" s="4">
        <f>SUM(F583:AEY583)</f>
        <v>0</v>
      </c>
    </row>
    <row r="584" spans="1:18" ht="15">
      <c r="A584" s="70">
        <v>60206</v>
      </c>
      <c r="B584" s="2" t="s">
        <v>154</v>
      </c>
      <c r="C584" s="2" t="s">
        <v>335</v>
      </c>
      <c r="D584" s="2" t="s">
        <v>707</v>
      </c>
      <c r="E584" s="4">
        <f>SUM(F584:AEY584)</f>
        <v>0</v>
      </c>
    </row>
    <row r="585" spans="1:18" ht="15">
      <c r="A585" s="70">
        <v>60207</v>
      </c>
      <c r="B585" s="2" t="s">
        <v>154</v>
      </c>
      <c r="C585" s="2" t="s">
        <v>335</v>
      </c>
      <c r="D585" s="2" t="s">
        <v>708</v>
      </c>
      <c r="E585" s="4">
        <f>SUM(F585:AEY585)</f>
        <v>0</v>
      </c>
    </row>
    <row r="586" spans="1:18" ht="15">
      <c r="A586" s="70">
        <v>91204</v>
      </c>
      <c r="B586" s="2" t="s">
        <v>109</v>
      </c>
      <c r="C586" s="2" t="s">
        <v>312</v>
      </c>
      <c r="D586" s="2" t="s">
        <v>709</v>
      </c>
      <c r="E586" s="4">
        <f>SUM(F586:AEY586)</f>
        <v>0</v>
      </c>
    </row>
    <row r="587" spans="1:18" ht="15">
      <c r="A587" s="70">
        <v>40106</v>
      </c>
      <c r="B587" s="2" t="s">
        <v>147</v>
      </c>
      <c r="C587" s="2" t="s">
        <v>148</v>
      </c>
      <c r="D587" s="2" t="s">
        <v>710</v>
      </c>
      <c r="E587" s="4">
        <f>SUM(F587:AEY587)</f>
        <v>0</v>
      </c>
    </row>
    <row r="588" spans="1:18" ht="15">
      <c r="A588" s="70">
        <v>90804</v>
      </c>
      <c r="B588" s="2" t="s">
        <v>109</v>
      </c>
      <c r="C588" s="2" t="s">
        <v>114</v>
      </c>
      <c r="D588" s="2" t="s">
        <v>711</v>
      </c>
      <c r="E588" s="4">
        <f>SUM(F588:AEY588)</f>
        <v>0</v>
      </c>
    </row>
    <row r="589" spans="1:18" ht="15">
      <c r="A589" s="70">
        <v>40805</v>
      </c>
      <c r="B589" s="2" t="s">
        <v>147</v>
      </c>
      <c r="C589" s="2" t="s">
        <v>270</v>
      </c>
      <c r="D589" s="2" t="s">
        <v>712</v>
      </c>
      <c r="E589" s="4">
        <f>SUM(F589:AEY589)</f>
        <v>0</v>
      </c>
    </row>
    <row r="590" spans="1:18" ht="15">
      <c r="A590" s="70">
        <v>60608</v>
      </c>
      <c r="B590" s="2" t="s">
        <v>154</v>
      </c>
      <c r="C590" s="2" t="s">
        <v>328</v>
      </c>
      <c r="D590" s="2" t="s">
        <v>713</v>
      </c>
      <c r="E590" s="4">
        <f>SUM(F590:AEY590)</f>
        <v>0</v>
      </c>
    </row>
    <row r="591" spans="1:18" ht="24">
      <c r="A591" s="70">
        <v>120705</v>
      </c>
      <c r="B591" s="2" t="s">
        <v>182</v>
      </c>
      <c r="C591" s="2" t="s">
        <v>369</v>
      </c>
      <c r="D591" s="2" t="s">
        <v>714</v>
      </c>
      <c r="E591" s="4">
        <f>SUM(F591:AEY591)</f>
        <v>0</v>
      </c>
    </row>
    <row r="592" spans="1:18" ht="15">
      <c r="A592" s="70">
        <v>50307</v>
      </c>
      <c r="B592" s="2" t="s">
        <v>151</v>
      </c>
      <c r="C592" s="2" t="s">
        <v>205</v>
      </c>
      <c r="D592" s="2" t="s">
        <v>715</v>
      </c>
      <c r="E592" s="4">
        <f>SUM(F592:AEY592)</f>
        <v>0</v>
      </c>
    </row>
    <row r="593" spans="1:18" ht="15">
      <c r="A593" s="70">
        <v>50315</v>
      </c>
      <c r="B593" s="2" t="s">
        <v>151</v>
      </c>
      <c r="C593" s="2" t="s">
        <v>205</v>
      </c>
      <c r="D593" s="2" t="s">
        <v>716</v>
      </c>
      <c r="E593" s="4">
        <f>SUM(F593:AEY593)</f>
        <v>0</v>
      </c>
    </row>
    <row r="594" spans="1:18" ht="15">
      <c r="A594" s="70">
        <v>20607</v>
      </c>
      <c r="B594" s="2" t="s">
        <v>198</v>
      </c>
      <c r="C594" s="2" t="s">
        <v>199</v>
      </c>
      <c r="D594" s="2" t="s">
        <v>408</v>
      </c>
      <c r="E594" s="4">
        <f>SUM(F594:AEY594)</f>
        <v>0</v>
      </c>
      <c r="R594" s="1"/>
    </row>
    <row r="595" spans="1:18" ht="15">
      <c r="A595" s="70">
        <v>70218</v>
      </c>
      <c r="B595" s="2" t="s">
        <v>246</v>
      </c>
      <c r="C595" s="2" t="s">
        <v>333</v>
      </c>
      <c r="D595" s="2" t="s">
        <v>717</v>
      </c>
      <c r="E595" s="4">
        <f>SUM(F595:AEY595)</f>
        <v>0</v>
      </c>
    </row>
    <row r="596" spans="1:18" ht="15">
      <c r="A596" s="70">
        <v>50308</v>
      </c>
      <c r="B596" s="2" t="s">
        <v>151</v>
      </c>
      <c r="C596" s="2" t="s">
        <v>205</v>
      </c>
      <c r="D596" s="2" t="s">
        <v>718</v>
      </c>
      <c r="E596" s="4">
        <f>SUM(F596:AEY596)</f>
        <v>0</v>
      </c>
    </row>
    <row r="597" spans="1:18" ht="15">
      <c r="A597" s="70">
        <v>20608</v>
      </c>
      <c r="B597" s="2" t="s">
        <v>198</v>
      </c>
      <c r="C597" s="2" t="s">
        <v>199</v>
      </c>
      <c r="D597" s="2" t="s">
        <v>410</v>
      </c>
      <c r="E597" s="4">
        <f>SUM(F597:AEY597)</f>
        <v>0</v>
      </c>
      <c r="R597" s="1"/>
    </row>
    <row r="598" spans="1:18" ht="15">
      <c r="A598" s="70">
        <v>90907</v>
      </c>
      <c r="B598" s="2" t="s">
        <v>109</v>
      </c>
      <c r="C598" s="2" t="s">
        <v>205</v>
      </c>
      <c r="D598" s="2" t="s">
        <v>719</v>
      </c>
      <c r="E598" s="4">
        <f>SUM(F598:AEY598)</f>
        <v>0</v>
      </c>
    </row>
    <row r="599" spans="1:18" ht="24">
      <c r="A599" s="70">
        <v>120310</v>
      </c>
      <c r="B599" s="2" t="s">
        <v>182</v>
      </c>
      <c r="C599" s="2" t="s">
        <v>364</v>
      </c>
      <c r="D599" s="2" t="s">
        <v>720</v>
      </c>
      <c r="E599" s="4">
        <f>SUM(F599:AEY599)</f>
        <v>0</v>
      </c>
    </row>
    <row r="600" spans="1:18" ht="15">
      <c r="A600" s="70">
        <v>40706</v>
      </c>
      <c r="B600" s="2" t="s">
        <v>147</v>
      </c>
      <c r="C600" s="2" t="s">
        <v>291</v>
      </c>
      <c r="D600" s="2" t="s">
        <v>721</v>
      </c>
      <c r="E600" s="4">
        <f>SUM(F600:AEY600)</f>
        <v>0</v>
      </c>
    </row>
    <row r="601" spans="1:18" ht="15">
      <c r="A601" s="70">
        <v>90908</v>
      </c>
      <c r="B601" s="2" t="s">
        <v>109</v>
      </c>
      <c r="C601" s="2" t="s">
        <v>205</v>
      </c>
      <c r="D601" s="2" t="s">
        <v>722</v>
      </c>
      <c r="E601" s="4">
        <f>SUM(F601:AEY601)</f>
        <v>0</v>
      </c>
    </row>
    <row r="602" spans="1:18" ht="15">
      <c r="A602" s="70">
        <v>60607</v>
      </c>
      <c r="B602" s="2" t="s">
        <v>154</v>
      </c>
      <c r="C602" s="2" t="s">
        <v>328</v>
      </c>
      <c r="D602" s="2" t="s">
        <v>354</v>
      </c>
      <c r="E602" s="4">
        <f>SUM(F602:AEY602)</f>
        <v>0</v>
      </c>
    </row>
    <row r="603" spans="1:18" ht="15">
      <c r="A603" s="70">
        <v>80206</v>
      </c>
      <c r="B603" s="2" t="s">
        <v>96</v>
      </c>
      <c r="C603" s="2" t="s">
        <v>599</v>
      </c>
      <c r="D603" s="2" t="s">
        <v>723</v>
      </c>
      <c r="E603" s="4">
        <f>SUM(F603:AEY603)</f>
        <v>0</v>
      </c>
    </row>
    <row r="604" spans="1:18" ht="24">
      <c r="A604" s="70">
        <v>120208</v>
      </c>
      <c r="B604" s="2" t="s">
        <v>182</v>
      </c>
      <c r="C604" s="2" t="s">
        <v>244</v>
      </c>
      <c r="D604" s="2" t="s">
        <v>724</v>
      </c>
      <c r="E604" s="4">
        <f>SUM(F604:AEY604)</f>
        <v>0</v>
      </c>
    </row>
    <row r="605" spans="1:18" ht="15">
      <c r="A605" s="70">
        <v>30207</v>
      </c>
      <c r="B605" s="2" t="s">
        <v>136</v>
      </c>
      <c r="C605" s="2" t="s">
        <v>400</v>
      </c>
      <c r="D605" s="2" t="s">
        <v>725</v>
      </c>
      <c r="E605" s="4">
        <f>SUM(F605:AEY605)</f>
        <v>0</v>
      </c>
      <c r="R605" s="1"/>
    </row>
    <row r="606" spans="1:18" ht="24">
      <c r="A606" s="70">
        <v>120801</v>
      </c>
      <c r="B606" s="2" t="s">
        <v>182</v>
      </c>
      <c r="C606" s="2" t="s">
        <v>183</v>
      </c>
      <c r="D606" s="2" t="s">
        <v>726</v>
      </c>
      <c r="E606" s="4">
        <f>SUM(F606:AEY606)</f>
        <v>0</v>
      </c>
    </row>
    <row r="607" spans="1:18" ht="15">
      <c r="A607" s="70">
        <v>50109</v>
      </c>
      <c r="B607" s="2" t="s">
        <v>151</v>
      </c>
      <c r="C607" s="2" t="s">
        <v>247</v>
      </c>
      <c r="D607" s="2" t="s">
        <v>411</v>
      </c>
      <c r="E607" s="4">
        <f>SUM(F607:AEY607)</f>
        <v>0</v>
      </c>
    </row>
    <row r="608" spans="1:18" ht="15">
      <c r="A608" s="70">
        <v>40507</v>
      </c>
      <c r="B608" s="2" t="s">
        <v>147</v>
      </c>
      <c r="C608" s="2" t="s">
        <v>227</v>
      </c>
      <c r="D608" s="2" t="s">
        <v>727</v>
      </c>
      <c r="E608" s="4">
        <f>SUM(F608:AEY608)</f>
        <v>0</v>
      </c>
    </row>
    <row r="609" spans="1:18" ht="15">
      <c r="A609" s="70">
        <v>90405</v>
      </c>
      <c r="B609" s="2" t="s">
        <v>109</v>
      </c>
      <c r="C609" s="2" t="s">
        <v>219</v>
      </c>
      <c r="D609" s="2" t="s">
        <v>728</v>
      </c>
      <c r="E609" s="4">
        <f>SUM(F609:AEY609)</f>
        <v>0</v>
      </c>
    </row>
    <row r="610" spans="1:18" ht="15">
      <c r="A610" s="70">
        <v>130901</v>
      </c>
      <c r="B610" s="2" t="s">
        <v>99</v>
      </c>
      <c r="C610" s="2" t="s">
        <v>303</v>
      </c>
      <c r="D610" s="2" t="s">
        <v>729</v>
      </c>
      <c r="E610" s="4">
        <f>SUM(F610:AEY610)</f>
        <v>0</v>
      </c>
    </row>
    <row r="611" spans="1:18" ht="15">
      <c r="A611" s="70">
        <v>70219</v>
      </c>
      <c r="B611" s="2" t="s">
        <v>246</v>
      </c>
      <c r="C611" s="2" t="s">
        <v>333</v>
      </c>
      <c r="D611" s="2" t="s">
        <v>730</v>
      </c>
      <c r="E611" s="4">
        <f>SUM(F611:AEY611)</f>
        <v>0</v>
      </c>
    </row>
    <row r="612" spans="1:18" ht="15">
      <c r="A612" s="70">
        <v>90212</v>
      </c>
      <c r="B612" s="2" t="s">
        <v>109</v>
      </c>
      <c r="C612" s="2" t="s">
        <v>438</v>
      </c>
      <c r="D612" s="2" t="s">
        <v>730</v>
      </c>
      <c r="E612" s="4">
        <f>SUM(F612:AEY612)</f>
        <v>0</v>
      </c>
    </row>
    <row r="613" spans="1:18" ht="15">
      <c r="A613" s="70">
        <v>90305</v>
      </c>
      <c r="B613" s="2" t="s">
        <v>109</v>
      </c>
      <c r="C613" s="2" t="s">
        <v>267</v>
      </c>
      <c r="D613" s="2" t="s">
        <v>730</v>
      </c>
      <c r="E613" s="4">
        <f>SUM(F613:AEY613)</f>
        <v>0</v>
      </c>
    </row>
    <row r="614" spans="1:18" ht="15">
      <c r="A614" s="70">
        <v>90806</v>
      </c>
      <c r="B614" s="2" t="s">
        <v>109</v>
      </c>
      <c r="C614" s="2" t="s">
        <v>114</v>
      </c>
      <c r="D614" s="2" t="s">
        <v>730</v>
      </c>
      <c r="E614" s="4">
        <f>SUM(F614:AEY614)</f>
        <v>0</v>
      </c>
    </row>
    <row r="615" spans="1:18" ht="15">
      <c r="A615" s="70">
        <v>130909</v>
      </c>
      <c r="B615" s="2" t="s">
        <v>99</v>
      </c>
      <c r="C615" s="2" t="s">
        <v>303</v>
      </c>
      <c r="D615" s="2" t="s">
        <v>730</v>
      </c>
      <c r="E615" s="4">
        <f>SUM(F615:AEY615)</f>
        <v>0</v>
      </c>
    </row>
    <row r="616" spans="1:18" ht="15">
      <c r="A616" s="70">
        <v>90805</v>
      </c>
      <c r="B616" s="2" t="s">
        <v>109</v>
      </c>
      <c r="C616" s="2" t="s">
        <v>114</v>
      </c>
      <c r="D616" s="2" t="s">
        <v>172</v>
      </c>
      <c r="E616" s="4">
        <f>SUM(F616:AEY616)</f>
        <v>0</v>
      </c>
    </row>
    <row r="617" spans="1:18" ht="15">
      <c r="A617" s="70">
        <v>20208</v>
      </c>
      <c r="B617" s="2" t="s">
        <v>198</v>
      </c>
      <c r="C617" s="2" t="s">
        <v>202</v>
      </c>
      <c r="D617" s="2" t="s">
        <v>731</v>
      </c>
      <c r="E617" s="4">
        <f>SUM(F617:AEY617)</f>
        <v>0</v>
      </c>
      <c r="R617" s="1"/>
    </row>
    <row r="618" spans="1:18" ht="24">
      <c r="A618" s="70">
        <v>30603</v>
      </c>
      <c r="B618" s="2" t="s">
        <v>136</v>
      </c>
      <c r="C618" s="2" t="s">
        <v>137</v>
      </c>
      <c r="D618" s="2" t="s">
        <v>732</v>
      </c>
      <c r="E618" s="4">
        <f>SUM(F618:AEY618)</f>
        <v>0</v>
      </c>
    </row>
    <row r="619" spans="1:18" ht="15">
      <c r="A619" s="70">
        <v>41205</v>
      </c>
      <c r="B619" s="2" t="s">
        <v>147</v>
      </c>
      <c r="C619" s="2" t="s">
        <v>416</v>
      </c>
      <c r="D619" s="2" t="s">
        <v>416</v>
      </c>
      <c r="E619" s="4">
        <f>SUM(F619:AEY619)</f>
        <v>0</v>
      </c>
    </row>
    <row r="620" spans="1:18" ht="15">
      <c r="A620" s="70">
        <v>90306</v>
      </c>
      <c r="B620" s="2" t="s">
        <v>109</v>
      </c>
      <c r="C620" s="2" t="s">
        <v>267</v>
      </c>
      <c r="D620" s="2" t="s">
        <v>733</v>
      </c>
      <c r="E620" s="4">
        <f>SUM(F620:AEY620)</f>
        <v>0</v>
      </c>
    </row>
    <row r="621" spans="1:18" ht="15">
      <c r="A621" s="70">
        <v>90510</v>
      </c>
      <c r="B621" s="2" t="s">
        <v>109</v>
      </c>
      <c r="C621" s="2" t="s">
        <v>310</v>
      </c>
      <c r="D621" s="2" t="s">
        <v>173</v>
      </c>
      <c r="E621" s="4">
        <f>SUM(F621:AEY621)</f>
        <v>0</v>
      </c>
    </row>
    <row r="622" spans="1:18" ht="15">
      <c r="A622" s="70">
        <v>70220</v>
      </c>
      <c r="B622" s="2" t="s">
        <v>246</v>
      </c>
      <c r="C622" s="2" t="s">
        <v>333</v>
      </c>
      <c r="D622" s="2" t="s">
        <v>734</v>
      </c>
      <c r="E622" s="4">
        <f>SUM(F622:AEY622)</f>
        <v>0</v>
      </c>
    </row>
    <row r="623" spans="1:18" ht="15">
      <c r="A623" s="70">
        <v>80201</v>
      </c>
      <c r="B623" s="2" t="s">
        <v>96</v>
      </c>
      <c r="C623" s="2" t="s">
        <v>599</v>
      </c>
      <c r="D623" s="2" t="s">
        <v>735</v>
      </c>
      <c r="E623" s="4">
        <f>SUM(F623:AEY623)</f>
        <v>0</v>
      </c>
    </row>
    <row r="624" spans="1:18" ht="15">
      <c r="A624" s="70">
        <v>40609</v>
      </c>
      <c r="B624" s="2" t="s">
        <v>147</v>
      </c>
      <c r="C624" s="2" t="s">
        <v>176</v>
      </c>
      <c r="D624" s="2" t="s">
        <v>736</v>
      </c>
      <c r="E624" s="4">
        <f>SUM(F624:AEY624)</f>
        <v>0</v>
      </c>
    </row>
    <row r="625" spans="1:18" ht="24">
      <c r="A625" s="70">
        <v>120904</v>
      </c>
      <c r="B625" s="2" t="s">
        <v>182</v>
      </c>
      <c r="C625" s="2" t="s">
        <v>428</v>
      </c>
      <c r="D625" s="2" t="s">
        <v>737</v>
      </c>
      <c r="E625" s="4">
        <f>SUM(F625:AEY625)</f>
        <v>0</v>
      </c>
    </row>
    <row r="626" spans="1:18" ht="15">
      <c r="A626" s="70">
        <v>70311</v>
      </c>
      <c r="B626" s="2" t="s">
        <v>246</v>
      </c>
      <c r="C626" s="2" t="s">
        <v>246</v>
      </c>
      <c r="D626" s="2" t="s">
        <v>127</v>
      </c>
      <c r="E626" s="4">
        <f>SUM(F626:AEY626)</f>
        <v>0</v>
      </c>
    </row>
    <row r="627" spans="1:18" ht="36">
      <c r="A627" s="70">
        <v>120901</v>
      </c>
      <c r="B627" s="2" t="s">
        <v>182</v>
      </c>
      <c r="C627" s="2" t="s">
        <v>428</v>
      </c>
      <c r="D627" s="2" t="s">
        <v>738</v>
      </c>
      <c r="E627" s="4">
        <f>SUM(F627:AEY627)</f>
        <v>0</v>
      </c>
    </row>
    <row r="628" spans="1:18" ht="15">
      <c r="A628" s="70">
        <v>41008</v>
      </c>
      <c r="B628" s="2" t="s">
        <v>147</v>
      </c>
      <c r="C628" s="2" t="s">
        <v>324</v>
      </c>
      <c r="D628" s="2" t="s">
        <v>263</v>
      </c>
      <c r="E628" s="4">
        <f>SUM(F628:AEY628)</f>
        <v>0</v>
      </c>
    </row>
    <row r="629" spans="1:18" ht="15">
      <c r="A629" s="70">
        <v>41006</v>
      </c>
      <c r="B629" s="2" t="s">
        <v>147</v>
      </c>
      <c r="C629" s="2" t="s">
        <v>324</v>
      </c>
      <c r="D629" s="2" t="s">
        <v>739</v>
      </c>
      <c r="E629" s="4">
        <f>SUM(F629:AEY629)</f>
        <v>0</v>
      </c>
    </row>
    <row r="630" spans="1:18" ht="15">
      <c r="A630" s="70">
        <v>41105</v>
      </c>
      <c r="B630" s="2" t="s">
        <v>147</v>
      </c>
      <c r="C630" s="2" t="s">
        <v>275</v>
      </c>
      <c r="D630" s="2" t="s">
        <v>739</v>
      </c>
      <c r="E630" s="4">
        <f>SUM(F630:AEY630)</f>
        <v>0</v>
      </c>
    </row>
    <row r="631" spans="1:18" ht="15">
      <c r="A631" s="70">
        <v>80506</v>
      </c>
      <c r="B631" s="2" t="s">
        <v>96</v>
      </c>
      <c r="C631" s="2" t="s">
        <v>141</v>
      </c>
      <c r="D631" s="2" t="s">
        <v>740</v>
      </c>
      <c r="E631" s="4">
        <f>SUM(F631:AEY631)</f>
        <v>0</v>
      </c>
    </row>
    <row r="632" spans="1:18" ht="15">
      <c r="A632" s="70">
        <v>30507</v>
      </c>
      <c r="B632" s="2" t="s">
        <v>136</v>
      </c>
      <c r="C632" s="2" t="s">
        <v>398</v>
      </c>
      <c r="D632" s="2" t="s">
        <v>398</v>
      </c>
      <c r="E632" s="4">
        <f>SUM(F632:AEY632)</f>
        <v>0</v>
      </c>
    </row>
    <row r="633" spans="1:18" ht="15">
      <c r="A633" s="70">
        <v>40905</v>
      </c>
      <c r="B633" s="2" t="s">
        <v>147</v>
      </c>
      <c r="C633" s="2" t="s">
        <v>350</v>
      </c>
      <c r="D633" s="2" t="s">
        <v>741</v>
      </c>
      <c r="E633" s="4">
        <f>SUM(F633:AEY633)</f>
        <v>0</v>
      </c>
    </row>
    <row r="634" spans="1:18" ht="15">
      <c r="A634" s="70">
        <v>20209</v>
      </c>
      <c r="B634" s="2" t="s">
        <v>198</v>
      </c>
      <c r="C634" s="2" t="s">
        <v>202</v>
      </c>
      <c r="D634" s="2" t="s">
        <v>276</v>
      </c>
      <c r="E634" s="4">
        <f>SUM(F634:AEY634)</f>
        <v>0</v>
      </c>
      <c r="R634" s="1"/>
    </row>
    <row r="635" spans="1:18" ht="15">
      <c r="A635" s="70">
        <v>30114</v>
      </c>
      <c r="B635" s="2" t="s">
        <v>136</v>
      </c>
      <c r="C635" s="2" t="s">
        <v>136</v>
      </c>
      <c r="D635" s="2" t="s">
        <v>742</v>
      </c>
      <c r="E635" s="4">
        <f>SUM(F635:AEY635)</f>
        <v>0</v>
      </c>
      <c r="R635" s="1"/>
    </row>
    <row r="636" spans="1:18" ht="15">
      <c r="A636" s="70">
        <v>40509</v>
      </c>
      <c r="B636" s="2" t="s">
        <v>147</v>
      </c>
      <c r="C636" s="2" t="s">
        <v>227</v>
      </c>
      <c r="D636" s="2" t="s">
        <v>742</v>
      </c>
      <c r="E636" s="4">
        <f>SUM(F636:AEY636)</f>
        <v>0</v>
      </c>
    </row>
    <row r="637" spans="1:18" ht="15">
      <c r="A637" s="70">
        <v>130313</v>
      </c>
      <c r="B637" s="2" t="s">
        <v>99</v>
      </c>
      <c r="C637" s="2" t="s">
        <v>210</v>
      </c>
      <c r="D637" s="2" t="s">
        <v>742</v>
      </c>
      <c r="E637" s="4">
        <f>SUM(F637:AEY637)</f>
        <v>0</v>
      </c>
    </row>
    <row r="638" spans="1:18" ht="15">
      <c r="A638" s="70">
        <v>91015</v>
      </c>
      <c r="B638" s="2" t="s">
        <v>109</v>
      </c>
      <c r="C638" s="2" t="s">
        <v>110</v>
      </c>
      <c r="D638" s="2" t="s">
        <v>743</v>
      </c>
      <c r="E638" s="4">
        <f>SUM(F638:AEY638)</f>
        <v>0</v>
      </c>
    </row>
    <row r="639" spans="1:18" ht="15">
      <c r="A639" s="70">
        <v>91016</v>
      </c>
      <c r="B639" s="2" t="s">
        <v>109</v>
      </c>
      <c r="C639" s="2" t="s">
        <v>110</v>
      </c>
      <c r="D639" s="2" t="s">
        <v>744</v>
      </c>
      <c r="E639" s="4">
        <f>SUM(F639:AEY639)</f>
        <v>0</v>
      </c>
    </row>
    <row r="640" spans="1:18" ht="15">
      <c r="A640" s="70">
        <v>70221</v>
      </c>
      <c r="B640" s="2" t="s">
        <v>246</v>
      </c>
      <c r="C640" s="2" t="s">
        <v>333</v>
      </c>
      <c r="D640" s="2" t="s">
        <v>418</v>
      </c>
      <c r="E640" s="4">
        <f>SUM(F640:AEY640)</f>
        <v>0</v>
      </c>
    </row>
    <row r="641" spans="1:18" ht="15">
      <c r="A641" s="70">
        <v>70222</v>
      </c>
      <c r="B641" s="2" t="s">
        <v>246</v>
      </c>
      <c r="C641" s="2" t="s">
        <v>333</v>
      </c>
      <c r="D641" s="2" t="s">
        <v>745</v>
      </c>
      <c r="E641" s="4">
        <f>SUM(F641:AEY641)</f>
        <v>0</v>
      </c>
    </row>
    <row r="642" spans="1:18" ht="15">
      <c r="A642" s="70">
        <v>50110</v>
      </c>
      <c r="B642" s="2" t="s">
        <v>151</v>
      </c>
      <c r="C642" s="2" t="s">
        <v>247</v>
      </c>
      <c r="D642" s="2" t="s">
        <v>746</v>
      </c>
      <c r="E642" s="4">
        <f>SUM(F642:AEY642)</f>
        <v>0</v>
      </c>
    </row>
    <row r="643" spans="1:18" ht="24">
      <c r="A643" s="70">
        <v>120311</v>
      </c>
      <c r="B643" s="2" t="s">
        <v>182</v>
      </c>
      <c r="C643" s="2" t="s">
        <v>364</v>
      </c>
      <c r="D643" s="2" t="s">
        <v>747</v>
      </c>
      <c r="E643" s="4">
        <f>SUM(F643:AEY643)</f>
        <v>0</v>
      </c>
    </row>
    <row r="644" spans="1:18" ht="15">
      <c r="A644" s="70">
        <v>40514</v>
      </c>
      <c r="B644" s="2" t="s">
        <v>147</v>
      </c>
      <c r="C644" s="2" t="s">
        <v>227</v>
      </c>
      <c r="D644" s="2" t="s">
        <v>748</v>
      </c>
      <c r="E644" s="4">
        <f>SUM(F644:AEY644)</f>
        <v>0</v>
      </c>
    </row>
    <row r="645" spans="1:18" ht="15">
      <c r="A645" s="70">
        <v>130411</v>
      </c>
      <c r="B645" s="2" t="s">
        <v>99</v>
      </c>
      <c r="C645" s="2" t="s">
        <v>240</v>
      </c>
      <c r="D645" s="2" t="s">
        <v>749</v>
      </c>
      <c r="E645" s="4">
        <f>SUM(F645:AEY645)</f>
        <v>0</v>
      </c>
    </row>
    <row r="646" spans="1:18" ht="15">
      <c r="A646" s="70">
        <v>40511</v>
      </c>
      <c r="B646" s="2" t="s">
        <v>147</v>
      </c>
      <c r="C646" s="2" t="s">
        <v>227</v>
      </c>
      <c r="D646" s="2" t="s">
        <v>750</v>
      </c>
      <c r="E646" s="4">
        <f>SUM(F646:AEY646)</f>
        <v>0</v>
      </c>
    </row>
    <row r="647" spans="1:18" ht="24">
      <c r="A647" s="70">
        <v>120405</v>
      </c>
      <c r="B647" s="2" t="s">
        <v>182</v>
      </c>
      <c r="C647" s="2" t="s">
        <v>475</v>
      </c>
      <c r="D647" s="2" t="s">
        <v>751</v>
      </c>
      <c r="E647" s="4">
        <f>SUM(F647:AEY647)</f>
        <v>0</v>
      </c>
    </row>
    <row r="648" spans="1:18" ht="15">
      <c r="A648" s="70">
        <v>81101</v>
      </c>
      <c r="B648" s="2" t="s">
        <v>96</v>
      </c>
      <c r="C648" s="2" t="s">
        <v>670</v>
      </c>
      <c r="D648" s="2" t="s">
        <v>752</v>
      </c>
      <c r="E648" s="4">
        <f>SUM(F648:AEY648)</f>
        <v>0</v>
      </c>
    </row>
    <row r="649" spans="1:18" ht="15">
      <c r="A649" s="70">
        <v>50111</v>
      </c>
      <c r="B649" s="2" t="s">
        <v>151</v>
      </c>
      <c r="C649" s="2" t="s">
        <v>247</v>
      </c>
      <c r="D649" s="2" t="s">
        <v>753</v>
      </c>
      <c r="E649" s="4">
        <f>SUM(F649:AEY649)</f>
        <v>0</v>
      </c>
    </row>
    <row r="650" spans="1:18" ht="15">
      <c r="A650" s="70">
        <v>10105</v>
      </c>
      <c r="B650" s="2" t="s">
        <v>161</v>
      </c>
      <c r="C650" s="2" t="s">
        <v>161</v>
      </c>
      <c r="D650" s="2" t="s">
        <v>754</v>
      </c>
      <c r="E650" s="4">
        <f>SUM(F650:AEY650)</f>
        <v>0</v>
      </c>
      <c r="R650" s="1"/>
    </row>
    <row r="651" spans="1:18" ht="15">
      <c r="A651" s="70">
        <v>40707</v>
      </c>
      <c r="B651" s="2" t="s">
        <v>147</v>
      </c>
      <c r="C651" s="2" t="s">
        <v>291</v>
      </c>
      <c r="D651" s="2" t="s">
        <v>755</v>
      </c>
      <c r="E651" s="4">
        <f>SUM(F651:AEY651)</f>
        <v>0</v>
      </c>
    </row>
    <row r="652" spans="1:18" ht="24">
      <c r="A652" s="70">
        <v>120706</v>
      </c>
      <c r="B652" s="2" t="s">
        <v>182</v>
      </c>
      <c r="C652" s="2" t="s">
        <v>369</v>
      </c>
      <c r="D652" s="2" t="s">
        <v>756</v>
      </c>
      <c r="E652" s="4">
        <f>SUM(F652:AEY652)</f>
        <v>0</v>
      </c>
    </row>
    <row r="653" spans="1:18" ht="15">
      <c r="A653" s="70">
        <v>41301</v>
      </c>
      <c r="B653" s="2" t="s">
        <v>147</v>
      </c>
      <c r="C653" s="2" t="s">
        <v>442</v>
      </c>
      <c r="D653" s="2" t="s">
        <v>757</v>
      </c>
      <c r="E653" s="4">
        <f>SUM(F653:AEY653)</f>
        <v>0</v>
      </c>
    </row>
    <row r="654" spans="1:18" ht="24">
      <c r="A654" s="70">
        <v>120611</v>
      </c>
      <c r="B654" s="2" t="s">
        <v>182</v>
      </c>
      <c r="C654" s="2" t="s">
        <v>444</v>
      </c>
      <c r="D654" s="2" t="s">
        <v>758</v>
      </c>
      <c r="E654" s="4">
        <f>SUM(F654:AEY654)</f>
        <v>0</v>
      </c>
    </row>
    <row r="655" spans="1:18" ht="15">
      <c r="A655" s="70">
        <v>70701</v>
      </c>
      <c r="B655" s="2" t="s">
        <v>246</v>
      </c>
      <c r="C655" s="2" t="s">
        <v>432</v>
      </c>
      <c r="D655" s="2" t="s">
        <v>759</v>
      </c>
      <c r="E655" s="4">
        <f>SUM(F655:AEY655)</f>
        <v>0</v>
      </c>
    </row>
    <row r="656" spans="1:18" ht="15">
      <c r="A656" s="70">
        <v>70312</v>
      </c>
      <c r="B656" s="2" t="s">
        <v>246</v>
      </c>
      <c r="C656" s="2" t="s">
        <v>246</v>
      </c>
      <c r="D656" s="2" t="s">
        <v>760</v>
      </c>
      <c r="E656" s="4">
        <f>SUM(F656:AEY656)</f>
        <v>0</v>
      </c>
    </row>
    <row r="657" spans="1:18" ht="15">
      <c r="A657" s="70">
        <v>50112</v>
      </c>
      <c r="B657" s="2" t="s">
        <v>151</v>
      </c>
      <c r="C657" s="2" t="s">
        <v>247</v>
      </c>
      <c r="D657" s="2" t="s">
        <v>761</v>
      </c>
      <c r="E657" s="4">
        <f>SUM(F657:AEY657)</f>
        <v>0</v>
      </c>
    </row>
    <row r="658" spans="1:18" ht="15">
      <c r="A658" s="70">
        <v>20610</v>
      </c>
      <c r="B658" s="2" t="s">
        <v>198</v>
      </c>
      <c r="C658" s="2" t="s">
        <v>199</v>
      </c>
      <c r="D658" s="2" t="s">
        <v>762</v>
      </c>
      <c r="E658" s="4">
        <f>SUM(F658:AEY658)</f>
        <v>0</v>
      </c>
      <c r="R658" s="1"/>
    </row>
    <row r="659" spans="1:18" ht="24">
      <c r="A659" s="70">
        <v>120312</v>
      </c>
      <c r="B659" s="2" t="s">
        <v>182</v>
      </c>
      <c r="C659" s="2" t="s">
        <v>364</v>
      </c>
      <c r="D659" s="2" t="s">
        <v>763</v>
      </c>
      <c r="E659" s="4">
        <f>SUM(F659:AEY659)</f>
        <v>0</v>
      </c>
    </row>
    <row r="660" spans="1:18" ht="15">
      <c r="A660" s="70">
        <v>90608</v>
      </c>
      <c r="B660" s="2" t="s">
        <v>109</v>
      </c>
      <c r="C660" s="2" t="s">
        <v>282</v>
      </c>
      <c r="D660" s="2" t="s">
        <v>764</v>
      </c>
      <c r="E660" s="4">
        <f>SUM(F660:AEY660)</f>
        <v>0</v>
      </c>
    </row>
    <row r="661" spans="1:18" ht="15">
      <c r="A661" s="70">
        <v>80605</v>
      </c>
      <c r="B661" s="2" t="s">
        <v>96</v>
      </c>
      <c r="C661" s="2" t="s">
        <v>452</v>
      </c>
      <c r="D661" s="2" t="s">
        <v>765</v>
      </c>
      <c r="E661" s="4">
        <f>SUM(F661:AEY661)</f>
        <v>0</v>
      </c>
    </row>
    <row r="662" spans="1:18" ht="15">
      <c r="A662" s="70">
        <v>91012</v>
      </c>
      <c r="B662" s="2" t="s">
        <v>109</v>
      </c>
      <c r="C662" s="2" t="s">
        <v>110</v>
      </c>
      <c r="D662" s="2" t="s">
        <v>766</v>
      </c>
      <c r="E662" s="4">
        <f>SUM(F662:AEY662)</f>
        <v>0</v>
      </c>
    </row>
    <row r="663" spans="1:18" ht="15">
      <c r="A663" s="70">
        <v>90704</v>
      </c>
      <c r="B663" s="2" t="s">
        <v>109</v>
      </c>
      <c r="C663" s="2" t="s">
        <v>352</v>
      </c>
      <c r="D663" s="2" t="s">
        <v>767</v>
      </c>
      <c r="E663" s="4">
        <f>SUM(F663:AEY663)</f>
        <v>0</v>
      </c>
    </row>
    <row r="664" spans="1:18" ht="24">
      <c r="A664" s="70">
        <v>120905</v>
      </c>
      <c r="B664" s="2" t="s">
        <v>182</v>
      </c>
      <c r="C664" s="2" t="s">
        <v>428</v>
      </c>
      <c r="D664" s="2" t="s">
        <v>768</v>
      </c>
      <c r="E664" s="4">
        <f>SUM(F664:AEY664)</f>
        <v>0</v>
      </c>
    </row>
    <row r="665" spans="1:18" ht="15">
      <c r="A665" s="70">
        <v>10405</v>
      </c>
      <c r="B665" s="2" t="s">
        <v>161</v>
      </c>
      <c r="C665" s="2" t="s">
        <v>222</v>
      </c>
      <c r="D665" s="2" t="s">
        <v>769</v>
      </c>
      <c r="E665" s="4">
        <f>SUM(F665:AEY665)</f>
        <v>0</v>
      </c>
    </row>
    <row r="666" spans="1:18" ht="15">
      <c r="A666" s="70">
        <v>10406</v>
      </c>
      <c r="B666" s="2" t="s">
        <v>161</v>
      </c>
      <c r="C666" s="2" t="s">
        <v>222</v>
      </c>
      <c r="D666" s="2" t="s">
        <v>770</v>
      </c>
      <c r="E666" s="4">
        <f>SUM(F666:AEY666)</f>
        <v>0</v>
      </c>
    </row>
    <row r="667" spans="1:18" ht="15">
      <c r="A667" s="70">
        <v>70223</v>
      </c>
      <c r="B667" s="2" t="s">
        <v>246</v>
      </c>
      <c r="C667" s="2" t="s">
        <v>333</v>
      </c>
      <c r="D667" s="2" t="s">
        <v>771</v>
      </c>
      <c r="E667" s="4">
        <f>SUM(F667:AEY667)</f>
        <v>0</v>
      </c>
    </row>
    <row r="668" spans="1:18" ht="15">
      <c r="A668" s="70">
        <v>70224</v>
      </c>
      <c r="B668" s="2" t="s">
        <v>246</v>
      </c>
      <c r="C668" s="2" t="s">
        <v>333</v>
      </c>
      <c r="D668" s="2" t="s">
        <v>772</v>
      </c>
      <c r="E668" s="4">
        <f>SUM(F668:AEY668)</f>
        <v>0</v>
      </c>
    </row>
    <row r="669" spans="1:18" ht="15">
      <c r="A669" s="70">
        <v>41309</v>
      </c>
      <c r="B669" s="2" t="s">
        <v>147</v>
      </c>
      <c r="C669" s="2" t="s">
        <v>442</v>
      </c>
      <c r="D669" s="2" t="s">
        <v>773</v>
      </c>
      <c r="E669" s="4">
        <f>SUM(F669:AEY669)</f>
        <v>0</v>
      </c>
    </row>
    <row r="670" spans="1:18" ht="15">
      <c r="A670" s="70">
        <v>30508</v>
      </c>
      <c r="B670" s="2" t="s">
        <v>136</v>
      </c>
      <c r="C670" s="2" t="s">
        <v>398</v>
      </c>
      <c r="D670" s="2" t="s">
        <v>774</v>
      </c>
      <c r="E670" s="4">
        <f>SUM(F670:AEY670)</f>
        <v>0</v>
      </c>
    </row>
    <row r="671" spans="1:18" ht="15">
      <c r="A671" s="70">
        <v>90511</v>
      </c>
      <c r="B671" s="2" t="s">
        <v>109</v>
      </c>
      <c r="C671" s="2" t="s">
        <v>310</v>
      </c>
      <c r="D671" s="2" t="s">
        <v>775</v>
      </c>
      <c r="E671" s="4">
        <f>SUM(F671:AEY671)</f>
        <v>0</v>
      </c>
    </row>
    <row r="672" spans="1:18" ht="15">
      <c r="A672" s="70">
        <v>130311</v>
      </c>
      <c r="B672" s="2" t="s">
        <v>99</v>
      </c>
      <c r="C672" s="2" t="s">
        <v>210</v>
      </c>
      <c r="D672" s="2" t="s">
        <v>776</v>
      </c>
      <c r="E672" s="4">
        <f>SUM(F672:AEY672)</f>
        <v>0</v>
      </c>
    </row>
    <row r="673" spans="1:5" ht="15">
      <c r="A673" s="70">
        <v>70314</v>
      </c>
      <c r="B673" s="2" t="s">
        <v>246</v>
      </c>
      <c r="C673" s="2" t="s">
        <v>246</v>
      </c>
      <c r="D673" s="2" t="s">
        <v>777</v>
      </c>
      <c r="E673" s="4">
        <f>SUM(F673:AEY673)</f>
        <v>0</v>
      </c>
    </row>
    <row r="674" spans="1:5" ht="15">
      <c r="A674" s="70">
        <v>20107</v>
      </c>
      <c r="B674" s="2" t="s">
        <v>198</v>
      </c>
      <c r="C674" s="2" t="s">
        <v>207</v>
      </c>
      <c r="D674" s="2" t="s">
        <v>778</v>
      </c>
      <c r="E674" s="4">
        <f>SUM(F674:AEY674)</f>
        <v>0</v>
      </c>
    </row>
    <row r="675" spans="1:5" ht="15">
      <c r="A675" s="70">
        <v>50206</v>
      </c>
      <c r="B675" s="2" t="s">
        <v>151</v>
      </c>
      <c r="C675" s="2" t="s">
        <v>152</v>
      </c>
      <c r="D675" s="2" t="s">
        <v>779</v>
      </c>
      <c r="E675" s="4">
        <f>SUM(F675:AEY675)</f>
        <v>0</v>
      </c>
    </row>
    <row r="676" spans="1:5" ht="15">
      <c r="A676" s="70">
        <v>50317</v>
      </c>
      <c r="B676" s="2" t="s">
        <v>151</v>
      </c>
      <c r="C676" s="2" t="s">
        <v>205</v>
      </c>
      <c r="D676" s="2" t="s">
        <v>780</v>
      </c>
      <c r="E676" s="4">
        <f>SUM(F676:AEY676)</f>
        <v>0</v>
      </c>
    </row>
    <row r="677" spans="1:5" ht="15">
      <c r="A677" s="70">
        <v>90512</v>
      </c>
      <c r="B677" s="2" t="s">
        <v>109</v>
      </c>
      <c r="C677" s="2" t="s">
        <v>310</v>
      </c>
      <c r="D677" s="2" t="s">
        <v>781</v>
      </c>
      <c r="E677" s="4">
        <f>SUM(F677:AEY677)</f>
        <v>0</v>
      </c>
    </row>
  </sheetData>
  <phoneticPr fontId="18" type="noConversion"/>
  <conditionalFormatting sqref="A4:A677">
    <cfRule type="duplicateValues" dxfId="81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-797</v>
      </c>
    </row>
    <row r="5" spans="1:94">
      <c r="A5">
        <v>30202</v>
      </c>
      <c r="B5" s="2" t="s">
        <v>136</v>
      </c>
      <c r="C5" s="2" t="s">
        <v>400</v>
      </c>
      <c r="D5" s="2" t="s">
        <v>424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-774</v>
      </c>
    </row>
    <row r="6" spans="1:94">
      <c r="A6">
        <v>70313</v>
      </c>
      <c r="B6" s="2" t="s">
        <v>246</v>
      </c>
      <c r="C6" s="2" t="s">
        <v>246</v>
      </c>
      <c r="D6" s="2" t="s">
        <v>425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182</v>
      </c>
      <c r="C7" s="2" t="s">
        <v>426</v>
      </c>
      <c r="D7" s="2" t="s">
        <v>427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151</v>
      </c>
      <c r="C8" s="2" t="s">
        <v>205</v>
      </c>
      <c r="D8" s="2" t="s">
        <v>360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198</v>
      </c>
      <c r="C9" s="2" t="s">
        <v>207</v>
      </c>
      <c r="D9" s="2" t="s">
        <v>208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144</v>
      </c>
      <c r="C10" s="2" t="s">
        <v>144</v>
      </c>
      <c r="D10" s="2" t="s">
        <v>157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147</v>
      </c>
      <c r="C11" s="2" t="s">
        <v>148</v>
      </c>
      <c r="D11" s="2" t="s">
        <v>236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96</v>
      </c>
      <c r="C12" s="2" t="s">
        <v>96</v>
      </c>
      <c r="D12" s="2" t="s">
        <v>123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161</v>
      </c>
      <c r="C13" s="2" t="s">
        <v>222</v>
      </c>
      <c r="D13" s="2" t="s">
        <v>278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182</v>
      </c>
      <c r="C14" s="2" t="s">
        <v>428</v>
      </c>
      <c r="D14" s="2" t="s">
        <v>429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147</v>
      </c>
      <c r="C15" s="2" t="s">
        <v>214</v>
      </c>
      <c r="D15" s="2" t="s">
        <v>215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182</v>
      </c>
      <c r="C16" s="2" t="s">
        <v>364</v>
      </c>
      <c r="D16" s="2" t="s">
        <v>430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182</v>
      </c>
      <c r="C17" s="2" t="s">
        <v>426</v>
      </c>
      <c r="D17" s="2" t="s">
        <v>431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246</v>
      </c>
      <c r="C18" s="2" t="s">
        <v>432</v>
      </c>
      <c r="D18" s="2" t="s">
        <v>433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99</v>
      </c>
      <c r="C19" s="2" t="s">
        <v>133</v>
      </c>
      <c r="D19" s="2" t="s">
        <v>279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96</v>
      </c>
      <c r="C20" s="2" t="s">
        <v>103</v>
      </c>
      <c r="D20" s="2" t="s">
        <v>122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96</v>
      </c>
      <c r="C21" s="2" t="s">
        <v>96</v>
      </c>
      <c r="D21" s="2" t="s">
        <v>120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198</v>
      </c>
      <c r="C22" s="2" t="s">
        <v>202</v>
      </c>
      <c r="D22" s="2" t="s">
        <v>231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109</v>
      </c>
      <c r="C23" s="2" t="s">
        <v>312</v>
      </c>
      <c r="D23" s="2" t="s">
        <v>434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96</v>
      </c>
      <c r="C24" s="2" t="s">
        <v>103</v>
      </c>
      <c r="D24" s="2" t="s">
        <v>125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99</v>
      </c>
      <c r="C25" s="2" t="s">
        <v>133</v>
      </c>
      <c r="D25" s="2" t="s">
        <v>361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99</v>
      </c>
      <c r="C26" s="2" t="s">
        <v>100</v>
      </c>
      <c r="D26" s="2" t="s">
        <v>101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147</v>
      </c>
      <c r="C27" s="2" t="s">
        <v>227</v>
      </c>
      <c r="D27" s="2" t="s">
        <v>237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109</v>
      </c>
      <c r="C28" s="2" t="s">
        <v>191</v>
      </c>
      <c r="D28" s="2" t="s">
        <v>192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147</v>
      </c>
      <c r="C29" s="2" t="s">
        <v>212</v>
      </c>
      <c r="D29" s="2" t="s">
        <v>221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147</v>
      </c>
      <c r="C30" s="2" t="s">
        <v>255</v>
      </c>
      <c r="D30" s="2" t="s">
        <v>362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182</v>
      </c>
      <c r="C31" s="2" t="s">
        <v>369</v>
      </c>
      <c r="D31" s="2" t="s">
        <v>435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246</v>
      </c>
      <c r="C32" s="2" t="s">
        <v>314</v>
      </c>
      <c r="D32" s="2" t="s">
        <v>363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109</v>
      </c>
      <c r="C33" s="2" t="s">
        <v>180</v>
      </c>
      <c r="D33" s="2" t="s">
        <v>363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161</v>
      </c>
      <c r="C34" s="2" t="s">
        <v>162</v>
      </c>
      <c r="D34" s="2" t="s">
        <v>297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246</v>
      </c>
      <c r="C35" s="2" t="s">
        <v>333</v>
      </c>
      <c r="D35" s="2" t="s">
        <v>436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246</v>
      </c>
      <c r="C36" s="2" t="s">
        <v>314</v>
      </c>
      <c r="D36" s="2" t="s">
        <v>437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182</v>
      </c>
      <c r="C37" s="2" t="s">
        <v>364</v>
      </c>
      <c r="D37" s="2" t="s">
        <v>365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109</v>
      </c>
      <c r="C38" s="2" t="s">
        <v>438</v>
      </c>
      <c r="D38" s="2" t="s">
        <v>439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161</v>
      </c>
      <c r="C39" s="2" t="s">
        <v>167</v>
      </c>
      <c r="D39" s="2" t="s">
        <v>239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161</v>
      </c>
      <c r="C40" s="2" t="s">
        <v>222</v>
      </c>
      <c r="D40" s="2" t="s">
        <v>366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99</v>
      </c>
      <c r="C41" s="2" t="s">
        <v>133</v>
      </c>
      <c r="D41" s="2" t="s">
        <v>164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99</v>
      </c>
      <c r="C42" s="2" t="s">
        <v>133</v>
      </c>
      <c r="D42" s="2" t="s">
        <v>146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161</v>
      </c>
      <c r="C43" s="2" t="s">
        <v>222</v>
      </c>
      <c r="D43" s="2" t="s">
        <v>223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136</v>
      </c>
      <c r="C44" s="2" t="s">
        <v>136</v>
      </c>
      <c r="D44" s="2" t="s">
        <v>224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136</v>
      </c>
      <c r="C45" s="2" t="s">
        <v>136</v>
      </c>
      <c r="D45" s="2" t="s">
        <v>225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198</v>
      </c>
      <c r="C46" s="2" t="s">
        <v>207</v>
      </c>
      <c r="D46" s="2" t="s">
        <v>264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161</v>
      </c>
      <c r="C47" s="2" t="s">
        <v>161</v>
      </c>
      <c r="D47" s="2" t="s">
        <v>440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246</v>
      </c>
      <c r="C48" s="2" t="s">
        <v>333</v>
      </c>
      <c r="D48" s="2" t="s">
        <v>441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99</v>
      </c>
      <c r="C49" s="2" t="s">
        <v>240</v>
      </c>
      <c r="D49" s="2" t="s">
        <v>322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96</v>
      </c>
      <c r="C50" s="2" t="s">
        <v>103</v>
      </c>
      <c r="D50" s="2" t="s">
        <v>119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96</v>
      </c>
      <c r="C51" s="2" t="s">
        <v>103</v>
      </c>
      <c r="D51" s="2" t="s">
        <v>104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147</v>
      </c>
      <c r="C52" s="2" t="s">
        <v>442</v>
      </c>
      <c r="D52" s="2" t="s">
        <v>140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96</v>
      </c>
      <c r="C53" s="2" t="s">
        <v>96</v>
      </c>
      <c r="D53" s="2" t="s">
        <v>140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96</v>
      </c>
      <c r="C54" s="2" t="s">
        <v>96</v>
      </c>
      <c r="D54" s="2" t="s">
        <v>128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147</v>
      </c>
      <c r="C55" s="2" t="s">
        <v>176</v>
      </c>
      <c r="D55" s="2" t="s">
        <v>443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182</v>
      </c>
      <c r="C56" s="2" t="s">
        <v>444</v>
      </c>
      <c r="D56" s="2" t="s">
        <v>445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109</v>
      </c>
      <c r="C57" s="2" t="s">
        <v>219</v>
      </c>
      <c r="D57" s="2" t="s">
        <v>446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147</v>
      </c>
      <c r="C58" s="2" t="s">
        <v>416</v>
      </c>
      <c r="D58" s="2" t="s">
        <v>447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182</v>
      </c>
      <c r="C59" s="2" t="s">
        <v>271</v>
      </c>
      <c r="D59" s="2" t="s">
        <v>448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151</v>
      </c>
      <c r="C60" s="2" t="s">
        <v>152</v>
      </c>
      <c r="D60" s="2" t="s">
        <v>367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147</v>
      </c>
      <c r="C61" s="2" t="s">
        <v>416</v>
      </c>
      <c r="D61" s="2" t="s">
        <v>449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161</v>
      </c>
      <c r="C62" s="2" t="s">
        <v>161</v>
      </c>
      <c r="D62" s="2" t="s">
        <v>265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147</v>
      </c>
      <c r="C63" s="2" t="s">
        <v>255</v>
      </c>
      <c r="D63" s="2" t="s">
        <v>256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147</v>
      </c>
      <c r="C64" s="2" t="s">
        <v>214</v>
      </c>
      <c r="D64" s="2" t="s">
        <v>298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109</v>
      </c>
      <c r="C65" s="2" t="s">
        <v>219</v>
      </c>
      <c r="D65" s="2" t="s">
        <v>450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147</v>
      </c>
      <c r="C66" s="2" t="s">
        <v>324</v>
      </c>
      <c r="D66" s="2" t="s">
        <v>451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96</v>
      </c>
      <c r="C67" s="2" t="s">
        <v>452</v>
      </c>
      <c r="D67" s="2" t="s">
        <v>453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136</v>
      </c>
      <c r="C68" s="2" t="s">
        <v>136</v>
      </c>
      <c r="D68" s="2" t="s">
        <v>201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99</v>
      </c>
      <c r="C69" s="2" t="s">
        <v>240</v>
      </c>
      <c r="D69" s="2" t="s">
        <v>454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182</v>
      </c>
      <c r="C70" s="2" t="s">
        <v>426</v>
      </c>
      <c r="D70" s="2" t="s">
        <v>455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147</v>
      </c>
      <c r="C71" s="2" t="s">
        <v>227</v>
      </c>
      <c r="D71" s="2" t="s">
        <v>227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182</v>
      </c>
      <c r="C72" s="2" t="s">
        <v>183</v>
      </c>
      <c r="D72" s="2" t="s">
        <v>186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99</v>
      </c>
      <c r="C73" s="2" t="s">
        <v>100</v>
      </c>
      <c r="D73" s="2" t="s">
        <v>116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198</v>
      </c>
      <c r="C74" s="2" t="s">
        <v>202</v>
      </c>
      <c r="D74" s="2" t="s">
        <v>368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198</v>
      </c>
      <c r="C75" s="2" t="s">
        <v>202</v>
      </c>
      <c r="D75" s="2" t="s">
        <v>280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154</v>
      </c>
      <c r="C76" s="2" t="s">
        <v>402</v>
      </c>
      <c r="D76" s="2" t="s">
        <v>280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99</v>
      </c>
      <c r="C77" s="2" t="s">
        <v>240</v>
      </c>
      <c r="D77" s="2" t="s">
        <v>280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136</v>
      </c>
      <c r="C78" s="2" t="s">
        <v>316</v>
      </c>
      <c r="D78" s="2" t="s">
        <v>456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96</v>
      </c>
      <c r="C79" s="2" t="s">
        <v>96</v>
      </c>
      <c r="D79" s="2" t="s">
        <v>113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99</v>
      </c>
      <c r="C80" s="2" t="s">
        <v>210</v>
      </c>
      <c r="D80" s="2" t="s">
        <v>323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182</v>
      </c>
      <c r="C81" s="2" t="s">
        <v>444</v>
      </c>
      <c r="D81" s="2" t="s">
        <v>457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147</v>
      </c>
      <c r="C82" s="2" t="s">
        <v>214</v>
      </c>
      <c r="D82" s="2" t="s">
        <v>458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109</v>
      </c>
      <c r="C83" s="2" t="s">
        <v>180</v>
      </c>
      <c r="D83" s="2" t="s">
        <v>459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109</v>
      </c>
      <c r="C84" s="2" t="s">
        <v>438</v>
      </c>
      <c r="D84" s="2" t="s">
        <v>460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109</v>
      </c>
      <c r="C85" s="2" t="s">
        <v>205</v>
      </c>
      <c r="D85" s="2" t="s">
        <v>461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182</v>
      </c>
      <c r="C86" s="2" t="s">
        <v>271</v>
      </c>
      <c r="D86" s="2" t="s">
        <v>462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246</v>
      </c>
      <c r="C87" s="2" t="s">
        <v>432</v>
      </c>
      <c r="D87" s="2" t="s">
        <v>463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151</v>
      </c>
      <c r="C88" s="2" t="s">
        <v>247</v>
      </c>
      <c r="D88" s="2" t="s">
        <v>464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99</v>
      </c>
      <c r="C89" s="2" t="s">
        <v>210</v>
      </c>
      <c r="D89" s="2" t="s">
        <v>281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147</v>
      </c>
      <c r="C90" s="2" t="s">
        <v>148</v>
      </c>
      <c r="D90" s="2" t="s">
        <v>465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109</v>
      </c>
      <c r="C91" s="2" t="s">
        <v>110</v>
      </c>
      <c r="D91" s="2" t="s">
        <v>179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246</v>
      </c>
      <c r="C92" s="2" t="s">
        <v>432</v>
      </c>
      <c r="D92" s="2" t="s">
        <v>466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147</v>
      </c>
      <c r="C93" s="2" t="s">
        <v>324</v>
      </c>
      <c r="D93" s="2" t="s">
        <v>325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198</v>
      </c>
      <c r="C94" s="2" t="s">
        <v>199</v>
      </c>
      <c r="D94" s="2" t="s">
        <v>266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182</v>
      </c>
      <c r="C95" s="2" t="s">
        <v>369</v>
      </c>
      <c r="D95" s="2" t="s">
        <v>266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109</v>
      </c>
      <c r="C96" s="2" t="s">
        <v>267</v>
      </c>
      <c r="D96" s="2" t="s">
        <v>268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96</v>
      </c>
      <c r="C97" s="2" t="s">
        <v>141</v>
      </c>
      <c r="D97" s="2" t="s">
        <v>269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198</v>
      </c>
      <c r="C98" s="2" t="s">
        <v>260</v>
      </c>
      <c r="D98" s="2" t="s">
        <v>467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99</v>
      </c>
      <c r="C99" s="2" t="s">
        <v>210</v>
      </c>
      <c r="D99" s="2" t="s">
        <v>216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109</v>
      </c>
      <c r="C100" s="2" t="s">
        <v>110</v>
      </c>
      <c r="D100" s="2" t="s">
        <v>370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182</v>
      </c>
      <c r="C101" s="2" t="s">
        <v>244</v>
      </c>
      <c r="D101" s="2" t="s">
        <v>468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136</v>
      </c>
      <c r="C102" s="2" t="s">
        <v>136</v>
      </c>
      <c r="D102" s="2" t="s">
        <v>174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109</v>
      </c>
      <c r="C103" s="2" t="s">
        <v>180</v>
      </c>
      <c r="D103" s="2" t="s">
        <v>469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109</v>
      </c>
      <c r="C104" s="2" t="s">
        <v>352</v>
      </c>
      <c r="D104" s="2" t="s">
        <v>470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161</v>
      </c>
      <c r="C105" s="2" t="s">
        <v>161</v>
      </c>
      <c r="D105" s="2" t="s">
        <v>471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109</v>
      </c>
      <c r="C106" s="2" t="s">
        <v>282</v>
      </c>
      <c r="D106" s="2" t="s">
        <v>472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99</v>
      </c>
      <c r="C107" s="2" t="s">
        <v>210</v>
      </c>
      <c r="D107" s="2" t="s">
        <v>371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182</v>
      </c>
      <c r="C108" s="2" t="s">
        <v>271</v>
      </c>
      <c r="D108" s="2" t="s">
        <v>326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182</v>
      </c>
      <c r="C109" s="2" t="s">
        <v>364</v>
      </c>
      <c r="D109" s="2" t="s">
        <v>372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109</v>
      </c>
      <c r="C110" s="2" t="s">
        <v>310</v>
      </c>
      <c r="D110" s="2" t="s">
        <v>473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182</v>
      </c>
      <c r="C111" s="2" t="s">
        <v>271</v>
      </c>
      <c r="D111" s="2" t="s">
        <v>474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182</v>
      </c>
      <c r="C112" s="2" t="s">
        <v>475</v>
      </c>
      <c r="D112" s="2" t="s">
        <v>476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154</v>
      </c>
      <c r="C113" s="2" t="s">
        <v>343</v>
      </c>
      <c r="D113" s="2" t="s">
        <v>477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182</v>
      </c>
      <c r="C114" s="2" t="s">
        <v>426</v>
      </c>
      <c r="D114" s="2" t="s">
        <v>478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109</v>
      </c>
      <c r="C115" s="2" t="s">
        <v>267</v>
      </c>
      <c r="D115" s="2" t="s">
        <v>479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182</v>
      </c>
      <c r="C116" s="2" t="s">
        <v>364</v>
      </c>
      <c r="D116" s="2" t="s">
        <v>480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147</v>
      </c>
      <c r="C117" s="2" t="s">
        <v>358</v>
      </c>
      <c r="D117" s="2" t="s">
        <v>481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99</v>
      </c>
      <c r="C118" s="2" t="s">
        <v>100</v>
      </c>
      <c r="D118" s="2" t="s">
        <v>155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147</v>
      </c>
      <c r="C119" s="2" t="s">
        <v>442</v>
      </c>
      <c r="D119" s="2" t="s">
        <v>482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99</v>
      </c>
      <c r="C120" s="2" t="s">
        <v>240</v>
      </c>
      <c r="D120" s="2" t="s">
        <v>241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161</v>
      </c>
      <c r="C121" s="2" t="s">
        <v>167</v>
      </c>
      <c r="D121" s="2" t="s">
        <v>168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151</v>
      </c>
      <c r="C122" s="2" t="s">
        <v>247</v>
      </c>
      <c r="D122" s="2" t="s">
        <v>247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154</v>
      </c>
      <c r="C123" s="2" t="s">
        <v>335</v>
      </c>
      <c r="D123" s="2" t="s">
        <v>141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96</v>
      </c>
      <c r="C124" s="2" t="s">
        <v>141</v>
      </c>
      <c r="D124" s="2" t="s">
        <v>142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99</v>
      </c>
      <c r="C125" s="2" t="s">
        <v>240</v>
      </c>
      <c r="D125" s="2" t="s">
        <v>483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182</v>
      </c>
      <c r="C126" s="2" t="s">
        <v>364</v>
      </c>
      <c r="D126" s="2" t="s">
        <v>373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198</v>
      </c>
      <c r="C127" s="2" t="s">
        <v>199</v>
      </c>
      <c r="D127" s="2" t="s">
        <v>299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96</v>
      </c>
      <c r="C128" s="2" t="s">
        <v>452</v>
      </c>
      <c r="D128" s="2" t="s">
        <v>484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147</v>
      </c>
      <c r="C129" s="2" t="s">
        <v>176</v>
      </c>
      <c r="D129" s="2" t="s">
        <v>147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161</v>
      </c>
      <c r="C130" s="2" t="s">
        <v>162</v>
      </c>
      <c r="D130" s="2" t="s">
        <v>163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109</v>
      </c>
      <c r="C131" s="2" t="s">
        <v>438</v>
      </c>
      <c r="D131" s="2" t="s">
        <v>485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154</v>
      </c>
      <c r="C132" s="2" t="s">
        <v>300</v>
      </c>
      <c r="D132" s="2" t="s">
        <v>301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154</v>
      </c>
      <c r="C133" s="2" t="s">
        <v>335</v>
      </c>
      <c r="D133" s="2" t="s">
        <v>486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246</v>
      </c>
      <c r="C134" s="2" t="s">
        <v>314</v>
      </c>
      <c r="D134" s="2" t="s">
        <v>487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154</v>
      </c>
      <c r="C135" s="2" t="s">
        <v>338</v>
      </c>
      <c r="D135" s="2" t="s">
        <v>488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99</v>
      </c>
      <c r="C136" s="2" t="s">
        <v>210</v>
      </c>
      <c r="D136" s="2" t="s">
        <v>489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99</v>
      </c>
      <c r="C137" s="2" t="s">
        <v>210</v>
      </c>
      <c r="D137" s="2" t="s">
        <v>490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136</v>
      </c>
      <c r="C138" s="2" t="s">
        <v>136</v>
      </c>
      <c r="D138" s="2" t="s">
        <v>491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249</v>
      </c>
      <c r="C139" s="2" t="s">
        <v>250</v>
      </c>
      <c r="D139" s="2" t="s">
        <v>302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147</v>
      </c>
      <c r="C140" s="2" t="s">
        <v>176</v>
      </c>
      <c r="D140" s="2" t="s">
        <v>374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161</v>
      </c>
      <c r="C141" s="2" t="s">
        <v>167</v>
      </c>
      <c r="D141" s="2" t="s">
        <v>492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198</v>
      </c>
      <c r="C142" s="2" t="s">
        <v>199</v>
      </c>
      <c r="D142" s="2" t="s">
        <v>198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136</v>
      </c>
      <c r="C143" s="2" t="s">
        <v>409</v>
      </c>
      <c r="D143" s="2" t="s">
        <v>493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96</v>
      </c>
      <c r="C144" s="2" t="s">
        <v>141</v>
      </c>
      <c r="D144" s="2" t="s">
        <v>187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151</v>
      </c>
      <c r="C145" s="2" t="s">
        <v>152</v>
      </c>
      <c r="D145" s="2" t="s">
        <v>197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147</v>
      </c>
      <c r="C146" s="2" t="s">
        <v>255</v>
      </c>
      <c r="D146" s="2" t="s">
        <v>494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246</v>
      </c>
      <c r="C147" s="2" t="s">
        <v>314</v>
      </c>
      <c r="D147" s="2" t="s">
        <v>495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109</v>
      </c>
      <c r="C148" s="2" t="s">
        <v>310</v>
      </c>
      <c r="D148" s="2" t="s">
        <v>495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109</v>
      </c>
      <c r="C149" s="2" t="s">
        <v>114</v>
      </c>
      <c r="D149" s="2" t="s">
        <v>496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109</v>
      </c>
      <c r="C150" s="2" t="s">
        <v>282</v>
      </c>
      <c r="D150" s="2" t="s">
        <v>283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136</v>
      </c>
      <c r="C151" s="2" t="s">
        <v>136</v>
      </c>
      <c r="D151" s="2" t="s">
        <v>150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136</v>
      </c>
      <c r="C152" s="2" t="s">
        <v>136</v>
      </c>
      <c r="D152" s="2" t="s">
        <v>497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136</v>
      </c>
      <c r="C153" s="2" t="s">
        <v>398</v>
      </c>
      <c r="D153" s="2" t="s">
        <v>498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151</v>
      </c>
      <c r="C154" s="2" t="s">
        <v>205</v>
      </c>
      <c r="D154" s="2" t="s">
        <v>499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147</v>
      </c>
      <c r="C155" s="2" t="s">
        <v>358</v>
      </c>
      <c r="D155" s="2" t="s">
        <v>500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96</v>
      </c>
      <c r="C156" s="2" t="s">
        <v>96</v>
      </c>
      <c r="D156" s="2" t="s">
        <v>105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147</v>
      </c>
      <c r="C157" s="2" t="s">
        <v>176</v>
      </c>
      <c r="D157" s="2" t="s">
        <v>177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147</v>
      </c>
      <c r="C158" s="2" t="s">
        <v>176</v>
      </c>
      <c r="D158" s="2" t="s">
        <v>501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147</v>
      </c>
      <c r="C159" s="2" t="s">
        <v>176</v>
      </c>
      <c r="D159" s="2" t="s">
        <v>502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182</v>
      </c>
      <c r="C160" s="2" t="s">
        <v>364</v>
      </c>
      <c r="D160" s="2" t="s">
        <v>503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182</v>
      </c>
      <c r="C161" s="2" t="s">
        <v>364</v>
      </c>
      <c r="D161" s="2" t="s">
        <v>504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147</v>
      </c>
      <c r="C162" s="2" t="s">
        <v>148</v>
      </c>
      <c r="D162" s="2" t="s">
        <v>149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147</v>
      </c>
      <c r="C163" s="2" t="s">
        <v>291</v>
      </c>
      <c r="D163" s="2" t="s">
        <v>327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147</v>
      </c>
      <c r="C164" s="2" t="s">
        <v>324</v>
      </c>
      <c r="D164" s="2" t="s">
        <v>505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96</v>
      </c>
      <c r="C165" s="2" t="s">
        <v>96</v>
      </c>
      <c r="D165" s="2" t="s">
        <v>131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147</v>
      </c>
      <c r="C166" s="2" t="s">
        <v>291</v>
      </c>
      <c r="D166" s="2" t="s">
        <v>506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109</v>
      </c>
      <c r="C167" s="2" t="s">
        <v>110</v>
      </c>
      <c r="D167" s="2" t="s">
        <v>242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109</v>
      </c>
      <c r="C168" s="2" t="s">
        <v>205</v>
      </c>
      <c r="D168" s="2" t="s">
        <v>507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99</v>
      </c>
      <c r="C169" s="2" t="s">
        <v>133</v>
      </c>
      <c r="D169" s="2" t="s">
        <v>193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109</v>
      </c>
      <c r="C170" s="2" t="s">
        <v>267</v>
      </c>
      <c r="D170" s="2" t="s">
        <v>508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182</v>
      </c>
      <c r="C171" s="2" t="s">
        <v>426</v>
      </c>
      <c r="D171" s="2" t="s">
        <v>509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154</v>
      </c>
      <c r="C172" s="2" t="s">
        <v>328</v>
      </c>
      <c r="D172" s="2" t="s">
        <v>329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109</v>
      </c>
      <c r="C173" s="2" t="s">
        <v>191</v>
      </c>
      <c r="D173" s="2" t="s">
        <v>510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246</v>
      </c>
      <c r="C174" s="2" t="s">
        <v>432</v>
      </c>
      <c r="D174" s="2" t="s">
        <v>511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147</v>
      </c>
      <c r="C175" s="2" t="s">
        <v>227</v>
      </c>
      <c r="D175" s="2" t="s">
        <v>512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246</v>
      </c>
      <c r="C176" s="2" t="s">
        <v>432</v>
      </c>
      <c r="D176" s="2" t="s">
        <v>513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109</v>
      </c>
      <c r="C177" s="2" t="s">
        <v>312</v>
      </c>
      <c r="D177" s="2" t="s">
        <v>513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99</v>
      </c>
      <c r="C178" s="2" t="s">
        <v>210</v>
      </c>
      <c r="D178" s="2" t="s">
        <v>513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154</v>
      </c>
      <c r="C179" s="2" t="s">
        <v>393</v>
      </c>
      <c r="D179" s="2" t="s">
        <v>514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246</v>
      </c>
      <c r="C180" s="2" t="s">
        <v>234</v>
      </c>
      <c r="D180" s="2" t="s">
        <v>515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198</v>
      </c>
      <c r="C181" s="2" t="s">
        <v>260</v>
      </c>
      <c r="D181" s="2" t="s">
        <v>516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154</v>
      </c>
      <c r="C182" s="2" t="s">
        <v>393</v>
      </c>
      <c r="D182" s="2" t="s">
        <v>517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246</v>
      </c>
      <c r="C183" s="2" t="s">
        <v>333</v>
      </c>
      <c r="D183" s="2" t="s">
        <v>518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154</v>
      </c>
      <c r="C184" s="2" t="s">
        <v>393</v>
      </c>
      <c r="D184" s="2" t="s">
        <v>519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246</v>
      </c>
      <c r="C185" s="2" t="s">
        <v>314</v>
      </c>
      <c r="D185" s="2" t="s">
        <v>519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198</v>
      </c>
      <c r="C186" s="2" t="s">
        <v>202</v>
      </c>
      <c r="D186" s="2" t="s">
        <v>375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96</v>
      </c>
      <c r="C187" s="2" t="s">
        <v>96</v>
      </c>
      <c r="D187" s="2" t="s">
        <v>112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154</v>
      </c>
      <c r="C188" s="2" t="s">
        <v>328</v>
      </c>
      <c r="D188" s="2" t="s">
        <v>376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246</v>
      </c>
      <c r="C189" s="2" t="s">
        <v>333</v>
      </c>
      <c r="D189" s="2" t="s">
        <v>520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109</v>
      </c>
      <c r="C190" s="2" t="s">
        <v>438</v>
      </c>
      <c r="D190" s="2" t="s">
        <v>521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198</v>
      </c>
      <c r="C191" s="2" t="s">
        <v>199</v>
      </c>
      <c r="D191" s="2" t="s">
        <v>170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99</v>
      </c>
      <c r="C192" s="2" t="s">
        <v>133</v>
      </c>
      <c r="D192" s="2" t="s">
        <v>170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198</v>
      </c>
      <c r="C193" s="2" t="s">
        <v>345</v>
      </c>
      <c r="D193" s="2" t="s">
        <v>522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246</v>
      </c>
      <c r="C194" s="2" t="s">
        <v>432</v>
      </c>
      <c r="D194" s="2" t="s">
        <v>523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198</v>
      </c>
      <c r="C195" s="2" t="s">
        <v>207</v>
      </c>
      <c r="D195" s="2" t="s">
        <v>524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147</v>
      </c>
      <c r="C196" s="2" t="s">
        <v>442</v>
      </c>
      <c r="D196" s="2" t="s">
        <v>524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109</v>
      </c>
      <c r="C197" s="2" t="s">
        <v>205</v>
      </c>
      <c r="D197" s="2" t="s">
        <v>525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246</v>
      </c>
      <c r="C198" s="2" t="s">
        <v>246</v>
      </c>
      <c r="D198" s="2" t="s">
        <v>377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161</v>
      </c>
      <c r="C199" s="2" t="s">
        <v>167</v>
      </c>
      <c r="D199" s="2" t="s">
        <v>175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246</v>
      </c>
      <c r="C200" s="2" t="s">
        <v>386</v>
      </c>
      <c r="D200" s="2" t="s">
        <v>526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99</v>
      </c>
      <c r="C201" s="2" t="s">
        <v>303</v>
      </c>
      <c r="D201" s="2" t="s">
        <v>527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0</v>
      </c>
      <c r="CP201">
        <f>+Casos_PN_CORR[[#This Row],[6-jun]]-Casos_PN_CORR[[#This Row],[5-jun]]</f>
        <v>0</v>
      </c>
    </row>
    <row r="202" spans="1:94">
      <c r="A202">
        <v>30203</v>
      </c>
      <c r="B202" s="2" t="s">
        <v>136</v>
      </c>
      <c r="C202" s="2" t="s">
        <v>400</v>
      </c>
      <c r="D202" s="2" t="s">
        <v>528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136</v>
      </c>
      <c r="C203" s="2" t="s">
        <v>409</v>
      </c>
      <c r="D203" s="2" t="s">
        <v>529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246</v>
      </c>
      <c r="C204" s="2" t="s">
        <v>246</v>
      </c>
      <c r="D204" s="2" t="s">
        <v>529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198</v>
      </c>
      <c r="C205" s="2" t="s">
        <v>258</v>
      </c>
      <c r="D205" s="2" t="s">
        <v>330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246</v>
      </c>
      <c r="C206" s="2" t="s">
        <v>386</v>
      </c>
      <c r="D206" s="2" t="s">
        <v>530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198</v>
      </c>
      <c r="C207" s="2" t="s">
        <v>207</v>
      </c>
      <c r="D207" s="2" t="s">
        <v>531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109</v>
      </c>
      <c r="C208" s="2" t="s">
        <v>219</v>
      </c>
      <c r="D208" s="2" t="s">
        <v>304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99</v>
      </c>
      <c r="C209" s="2" t="s">
        <v>303</v>
      </c>
      <c r="D209" s="2" t="s">
        <v>304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99</v>
      </c>
      <c r="C210" s="2" t="s">
        <v>240</v>
      </c>
      <c r="D210" s="2" t="s">
        <v>532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154</v>
      </c>
      <c r="C211" s="2" t="s">
        <v>338</v>
      </c>
      <c r="D211" s="2" t="s">
        <v>533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1</v>
      </c>
      <c r="CP211">
        <f>+Casos_PN_CORR[[#This Row],[6-jun]]-Casos_PN_CORR[[#This Row],[5-jun]]</f>
        <v>-1</v>
      </c>
    </row>
    <row r="212" spans="1:94">
      <c r="A212">
        <v>80504</v>
      </c>
      <c r="B212" s="2" t="s">
        <v>96</v>
      </c>
      <c r="C212" s="2" t="s">
        <v>141</v>
      </c>
      <c r="D212" s="2" t="s">
        <v>378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246</v>
      </c>
      <c r="C213" s="2" t="s">
        <v>386</v>
      </c>
      <c r="D213" s="2" t="s">
        <v>534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246</v>
      </c>
      <c r="C214" s="2" t="s">
        <v>333</v>
      </c>
      <c r="D214" s="2" t="s">
        <v>535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109</v>
      </c>
      <c r="C215" s="2" t="s">
        <v>180</v>
      </c>
      <c r="D215" s="2" t="s">
        <v>305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109</v>
      </c>
      <c r="C216" s="2" t="s">
        <v>310</v>
      </c>
      <c r="D216" s="2" t="s">
        <v>536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246</v>
      </c>
      <c r="C217" s="2" t="s">
        <v>333</v>
      </c>
      <c r="D217" s="2" t="s">
        <v>537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147</v>
      </c>
      <c r="C218" s="2" t="s">
        <v>350</v>
      </c>
      <c r="D218" s="2" t="s">
        <v>538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154</v>
      </c>
      <c r="C219" s="2" t="s">
        <v>328</v>
      </c>
      <c r="D219" s="2" t="s">
        <v>539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198</v>
      </c>
      <c r="C220" s="2" t="s">
        <v>345</v>
      </c>
      <c r="D220" s="2" t="s">
        <v>540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109</v>
      </c>
      <c r="C221" s="2" t="s">
        <v>205</v>
      </c>
      <c r="D221" s="2" t="s">
        <v>541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182</v>
      </c>
      <c r="C222" s="2" t="s">
        <v>426</v>
      </c>
      <c r="D222" s="2" t="s">
        <v>542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154</v>
      </c>
      <c r="C223" s="2" t="s">
        <v>328</v>
      </c>
      <c r="D223" s="2" t="s">
        <v>543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246</v>
      </c>
      <c r="C224" s="2" t="s">
        <v>333</v>
      </c>
      <c r="D224" s="2" t="s">
        <v>543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182</v>
      </c>
      <c r="C225" s="2" t="s">
        <v>426</v>
      </c>
      <c r="D225" s="2" t="s">
        <v>544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198</v>
      </c>
      <c r="C226" s="2" t="s">
        <v>345</v>
      </c>
      <c r="D226" s="2" t="s">
        <v>545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109</v>
      </c>
      <c r="C227" s="2" t="s">
        <v>267</v>
      </c>
      <c r="D227" s="2" t="s">
        <v>546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182</v>
      </c>
      <c r="C228" s="2" t="s">
        <v>426</v>
      </c>
      <c r="D228" s="2" t="s">
        <v>547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182</v>
      </c>
      <c r="C229" s="2" t="s">
        <v>426</v>
      </c>
      <c r="D229" s="2" t="s">
        <v>548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147</v>
      </c>
      <c r="C230" s="2" t="s">
        <v>350</v>
      </c>
      <c r="D230" s="2" t="s">
        <v>549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198</v>
      </c>
      <c r="C231" s="2" t="s">
        <v>258</v>
      </c>
      <c r="D231" s="2" t="s">
        <v>550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109</v>
      </c>
      <c r="C232" s="2" t="s">
        <v>438</v>
      </c>
      <c r="D232" s="2" t="s">
        <v>550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109</v>
      </c>
      <c r="C233" s="2" t="s">
        <v>310</v>
      </c>
      <c r="D233" s="2" t="s">
        <v>551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147</v>
      </c>
      <c r="C234" s="2" t="s">
        <v>350</v>
      </c>
      <c r="D234" s="2" t="s">
        <v>552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2</v>
      </c>
      <c r="CP234">
        <f>+Casos_PN_CORR[[#This Row],[6-jun]]-Casos_PN_CORR[[#This Row],[5-jun]]</f>
        <v>-2</v>
      </c>
    </row>
    <row r="235" spans="1:94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198</v>
      </c>
      <c r="C236" s="2" t="s">
        <v>202</v>
      </c>
      <c r="D236" s="2" t="s">
        <v>554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154</v>
      </c>
      <c r="C237" s="2" t="s">
        <v>338</v>
      </c>
      <c r="D237" s="2" t="s">
        <v>555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109</v>
      </c>
      <c r="C238" s="2" t="s">
        <v>310</v>
      </c>
      <c r="D238" s="2" t="s">
        <v>555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198</v>
      </c>
      <c r="C239" s="2" t="s">
        <v>207</v>
      </c>
      <c r="D239" s="2" t="s">
        <v>243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161</v>
      </c>
      <c r="C240" s="2" t="s">
        <v>167</v>
      </c>
      <c r="D240" s="2" t="s">
        <v>556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147</v>
      </c>
      <c r="C241" s="2" t="s">
        <v>148</v>
      </c>
      <c r="D241" s="2" t="s">
        <v>226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161</v>
      </c>
      <c r="C242" s="2" t="s">
        <v>167</v>
      </c>
      <c r="D242" s="2" t="s">
        <v>557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154</v>
      </c>
      <c r="C243" s="2" t="s">
        <v>343</v>
      </c>
      <c r="D243" s="2" t="s">
        <v>558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154</v>
      </c>
      <c r="C244" s="2" t="s">
        <v>335</v>
      </c>
      <c r="D244" s="2" t="s">
        <v>559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198</v>
      </c>
      <c r="C245" s="2" t="s">
        <v>202</v>
      </c>
      <c r="D245" s="2" t="s">
        <v>379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182</v>
      </c>
      <c r="C246" s="2" t="s">
        <v>271</v>
      </c>
      <c r="D246" s="2" t="s">
        <v>560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154</v>
      </c>
      <c r="C247" s="2" t="s">
        <v>343</v>
      </c>
      <c r="D247" s="2" t="s">
        <v>561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96</v>
      </c>
      <c r="C248" s="2" t="s">
        <v>96</v>
      </c>
      <c r="D248" s="2" t="s">
        <v>124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246</v>
      </c>
      <c r="C249" s="2" t="s">
        <v>314</v>
      </c>
      <c r="D249" s="2" t="s">
        <v>562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99</v>
      </c>
      <c r="C250" s="2" t="s">
        <v>133</v>
      </c>
      <c r="D250" s="2" t="s">
        <v>257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161</v>
      </c>
      <c r="C251" s="2" t="s">
        <v>167</v>
      </c>
      <c r="D251" s="2" t="s">
        <v>306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161</v>
      </c>
      <c r="C252" s="2" t="s">
        <v>167</v>
      </c>
      <c r="D252" s="2" t="s">
        <v>284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161</v>
      </c>
      <c r="C253" s="2" t="s">
        <v>167</v>
      </c>
      <c r="D253" s="2" t="s">
        <v>217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246</v>
      </c>
      <c r="C254" s="2" t="s">
        <v>432</v>
      </c>
      <c r="D254" s="2" t="s">
        <v>563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151</v>
      </c>
      <c r="C255" s="2" t="s">
        <v>247</v>
      </c>
      <c r="D255" s="2" t="s">
        <v>564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109</v>
      </c>
      <c r="C256" s="2" t="s">
        <v>205</v>
      </c>
      <c r="D256" s="2" t="s">
        <v>565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136</v>
      </c>
      <c r="C257" s="2" t="s">
        <v>409</v>
      </c>
      <c r="D257" s="2" t="s">
        <v>566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109</v>
      </c>
      <c r="C258" s="2" t="s">
        <v>282</v>
      </c>
      <c r="D258" s="2" t="s">
        <v>567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147</v>
      </c>
      <c r="C259" s="2" t="s">
        <v>227</v>
      </c>
      <c r="D259" s="2" t="s">
        <v>568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96</v>
      </c>
      <c r="C260" s="2" t="s">
        <v>452</v>
      </c>
      <c r="D260" s="2" t="s">
        <v>569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147</v>
      </c>
      <c r="C261" s="2" t="s">
        <v>255</v>
      </c>
      <c r="D261" s="2" t="s">
        <v>570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161</v>
      </c>
      <c r="C262" s="2" t="s">
        <v>167</v>
      </c>
      <c r="D262" s="2" t="s">
        <v>285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147</v>
      </c>
      <c r="C263" s="2" t="s">
        <v>176</v>
      </c>
      <c r="D263" s="2" t="s">
        <v>571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99</v>
      </c>
      <c r="C264" s="2" t="s">
        <v>133</v>
      </c>
      <c r="D264" s="2" t="s">
        <v>134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147</v>
      </c>
      <c r="C265" s="2" t="s">
        <v>270</v>
      </c>
      <c r="D265" s="2" t="s">
        <v>270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246</v>
      </c>
      <c r="C266" s="2" t="s">
        <v>432</v>
      </c>
      <c r="D266" s="2" t="s">
        <v>572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246</v>
      </c>
      <c r="C267" s="2" t="s">
        <v>386</v>
      </c>
      <c r="D267" s="2" t="s">
        <v>573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246</v>
      </c>
      <c r="C268" s="2" t="s">
        <v>386</v>
      </c>
      <c r="D268" s="2" t="s">
        <v>574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147</v>
      </c>
      <c r="C269" s="2" t="s">
        <v>148</v>
      </c>
      <c r="D269" s="2" t="s">
        <v>380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109</v>
      </c>
      <c r="C270" s="2" t="s">
        <v>180</v>
      </c>
      <c r="D270" s="2" t="s">
        <v>380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147</v>
      </c>
      <c r="C271" s="2" t="s">
        <v>255</v>
      </c>
      <c r="D271" s="2" t="s">
        <v>575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182</v>
      </c>
      <c r="C272" s="2" t="s">
        <v>426</v>
      </c>
      <c r="D272" s="2" t="s">
        <v>576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99</v>
      </c>
      <c r="C273" s="2" t="s">
        <v>303</v>
      </c>
      <c r="D273" s="2" t="s">
        <v>576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182</v>
      </c>
      <c r="C274" s="2" t="s">
        <v>426</v>
      </c>
      <c r="D274" s="2" t="s">
        <v>577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198</v>
      </c>
      <c r="C275" s="2" t="s">
        <v>260</v>
      </c>
      <c r="D275" s="2" t="s">
        <v>578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182</v>
      </c>
      <c r="C276" s="2" t="s">
        <v>183</v>
      </c>
      <c r="D276" s="2" t="s">
        <v>579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182</v>
      </c>
      <c r="C277" s="2" t="s">
        <v>444</v>
      </c>
      <c r="D277" s="2" t="s">
        <v>580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182</v>
      </c>
      <c r="C278" s="2" t="s">
        <v>475</v>
      </c>
      <c r="D278" s="2" t="s">
        <v>581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182</v>
      </c>
      <c r="C279" s="2" t="s">
        <v>244</v>
      </c>
      <c r="D279" s="2" t="s">
        <v>286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182</v>
      </c>
      <c r="C280" s="2" t="s">
        <v>244</v>
      </c>
      <c r="D280" s="2" t="s">
        <v>307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182</v>
      </c>
      <c r="C281" s="2" t="s">
        <v>244</v>
      </c>
      <c r="D281" s="2" t="s">
        <v>381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182</v>
      </c>
      <c r="C282" s="2" t="s">
        <v>244</v>
      </c>
      <c r="D282" s="2" t="s">
        <v>245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182</v>
      </c>
      <c r="C283" s="2" t="s">
        <v>244</v>
      </c>
      <c r="D283" s="2" t="s">
        <v>582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99</v>
      </c>
      <c r="C284" s="2" t="s">
        <v>133</v>
      </c>
      <c r="D284" s="2" t="s">
        <v>154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109</v>
      </c>
      <c r="C285" s="2" t="s">
        <v>180</v>
      </c>
      <c r="D285" s="2" t="s">
        <v>382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147</v>
      </c>
      <c r="C286" s="2" t="s">
        <v>416</v>
      </c>
      <c r="D286" s="2" t="s">
        <v>583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147</v>
      </c>
      <c r="C287" s="2" t="s">
        <v>270</v>
      </c>
      <c r="D287" s="2" t="s">
        <v>584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99</v>
      </c>
      <c r="C288" s="2" t="s">
        <v>133</v>
      </c>
      <c r="D288" s="2" t="s">
        <v>585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246</v>
      </c>
      <c r="C289" s="2" t="s">
        <v>432</v>
      </c>
      <c r="D289" s="2" t="s">
        <v>586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136</v>
      </c>
      <c r="C290" s="2" t="s">
        <v>316</v>
      </c>
      <c r="D290" s="2" t="s">
        <v>587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99</v>
      </c>
      <c r="C291" s="2" t="s">
        <v>133</v>
      </c>
      <c r="D291" s="2" t="s">
        <v>588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182</v>
      </c>
      <c r="C292" s="2" t="s">
        <v>475</v>
      </c>
      <c r="D292" s="2" t="s">
        <v>589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151</v>
      </c>
      <c r="C293" s="2" t="s">
        <v>247</v>
      </c>
      <c r="D293" s="2" t="s">
        <v>590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147</v>
      </c>
      <c r="C294" s="2" t="s">
        <v>214</v>
      </c>
      <c r="D294" s="2" t="s">
        <v>591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249</v>
      </c>
      <c r="C295" s="2" t="s">
        <v>411</v>
      </c>
      <c r="D295" s="2" t="s">
        <v>592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96</v>
      </c>
      <c r="C296" s="2" t="s">
        <v>103</v>
      </c>
      <c r="D296" s="2" t="s">
        <v>135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99</v>
      </c>
      <c r="C297" s="2" t="s">
        <v>100</v>
      </c>
      <c r="D297" s="2" t="s">
        <v>118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198</v>
      </c>
      <c r="C298" s="2" t="s">
        <v>202</v>
      </c>
      <c r="D298" s="2" t="s">
        <v>108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96</v>
      </c>
      <c r="C299" s="2" t="s">
        <v>96</v>
      </c>
      <c r="D299" s="2" t="s">
        <v>108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147</v>
      </c>
      <c r="C300" s="2" t="s">
        <v>275</v>
      </c>
      <c r="D300" s="2" t="s">
        <v>593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147</v>
      </c>
      <c r="C301" s="2" t="s">
        <v>442</v>
      </c>
      <c r="D301" s="2" t="s">
        <v>594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182</v>
      </c>
      <c r="C302" s="2" t="s">
        <v>444</v>
      </c>
      <c r="D302" s="2" t="s">
        <v>444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182</v>
      </c>
      <c r="C303" s="2" t="s">
        <v>364</v>
      </c>
      <c r="D303" s="2" t="s">
        <v>595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182</v>
      </c>
      <c r="C304" s="2" t="s">
        <v>369</v>
      </c>
      <c r="D304" s="2" t="s">
        <v>369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154</v>
      </c>
      <c r="C305" s="2" t="s">
        <v>300</v>
      </c>
      <c r="D305" s="2" t="s">
        <v>308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154</v>
      </c>
      <c r="C306" s="2" t="s">
        <v>393</v>
      </c>
      <c r="D306" s="2" t="s">
        <v>308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109</v>
      </c>
      <c r="C307" s="2" t="s">
        <v>191</v>
      </c>
      <c r="D307" s="2" t="s">
        <v>596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246</v>
      </c>
      <c r="C308" s="2" t="s">
        <v>246</v>
      </c>
      <c r="D308" s="2" t="s">
        <v>238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109</v>
      </c>
      <c r="C309" s="2" t="s">
        <v>110</v>
      </c>
      <c r="D309" s="2" t="s">
        <v>238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147</v>
      </c>
      <c r="C310" s="2" t="s">
        <v>227</v>
      </c>
      <c r="D310" s="2" t="s">
        <v>383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136</v>
      </c>
      <c r="C311" s="2" t="s">
        <v>400</v>
      </c>
      <c r="D311" s="2" t="s">
        <v>597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246</v>
      </c>
      <c r="C312" s="2" t="s">
        <v>386</v>
      </c>
      <c r="D312" s="2" t="s">
        <v>598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96</v>
      </c>
      <c r="C313" s="2" t="s">
        <v>599</v>
      </c>
      <c r="D313" s="2" t="s">
        <v>600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99</v>
      </c>
      <c r="C314" s="2" t="s">
        <v>303</v>
      </c>
      <c r="D314" s="2" t="s">
        <v>601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96</v>
      </c>
      <c r="C315" s="2" t="s">
        <v>599</v>
      </c>
      <c r="D315" s="2" t="s">
        <v>602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246</v>
      </c>
      <c r="C316" s="2" t="s">
        <v>246</v>
      </c>
      <c r="D316" s="2" t="s">
        <v>603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147</v>
      </c>
      <c r="C317" s="2" t="s">
        <v>227</v>
      </c>
      <c r="D317" s="2" t="s">
        <v>384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96</v>
      </c>
      <c r="C318" s="2" t="s">
        <v>96</v>
      </c>
      <c r="D318" s="2" t="s">
        <v>121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109</v>
      </c>
      <c r="C319" s="2" t="s">
        <v>282</v>
      </c>
      <c r="D319" s="2" t="s">
        <v>604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161</v>
      </c>
      <c r="C320" s="2" t="s">
        <v>167</v>
      </c>
      <c r="D320" s="2" t="s">
        <v>385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96</v>
      </c>
      <c r="C321" s="2" t="s">
        <v>599</v>
      </c>
      <c r="D321" s="2" t="s">
        <v>605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109</v>
      </c>
      <c r="C322" s="2" t="s">
        <v>438</v>
      </c>
      <c r="D322" s="2" t="s">
        <v>331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99</v>
      </c>
      <c r="C323" s="2" t="s">
        <v>303</v>
      </c>
      <c r="D323" s="2" t="s">
        <v>331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246</v>
      </c>
      <c r="C324" s="2" t="s">
        <v>333</v>
      </c>
      <c r="D324" s="2" t="s">
        <v>606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246</v>
      </c>
      <c r="C325" s="2" t="s">
        <v>314</v>
      </c>
      <c r="D325" s="2" t="s">
        <v>219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109</v>
      </c>
      <c r="C326" s="2" t="s">
        <v>219</v>
      </c>
      <c r="D326" s="2" t="s">
        <v>220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246</v>
      </c>
      <c r="C327" s="2" t="s">
        <v>333</v>
      </c>
      <c r="D327" s="2" t="s">
        <v>607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109</v>
      </c>
      <c r="C328" s="2" t="s">
        <v>191</v>
      </c>
      <c r="D328" s="2" t="s">
        <v>608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246</v>
      </c>
      <c r="C329" s="2" t="s">
        <v>333</v>
      </c>
      <c r="D329" s="2" t="s">
        <v>609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151</v>
      </c>
      <c r="C330" s="2" t="s">
        <v>247</v>
      </c>
      <c r="D330" s="2" t="s">
        <v>248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246</v>
      </c>
      <c r="C331" s="2" t="s">
        <v>386</v>
      </c>
      <c r="D331" s="2" t="s">
        <v>387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198</v>
      </c>
      <c r="C332" s="2" t="s">
        <v>345</v>
      </c>
      <c r="D332" s="2" t="s">
        <v>388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109</v>
      </c>
      <c r="C333" s="2" t="s">
        <v>110</v>
      </c>
      <c r="D333" s="2" t="s">
        <v>228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198</v>
      </c>
      <c r="C334" s="2" t="s">
        <v>258</v>
      </c>
      <c r="D334" s="2" t="s">
        <v>259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154</v>
      </c>
      <c r="C335" s="2" t="s">
        <v>393</v>
      </c>
      <c r="D335" s="2" t="s">
        <v>610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109</v>
      </c>
      <c r="C336" s="2" t="s">
        <v>438</v>
      </c>
      <c r="D336" s="2" t="s">
        <v>611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109</v>
      </c>
      <c r="C337" s="2" t="s">
        <v>110</v>
      </c>
      <c r="D337" s="2" t="s">
        <v>612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99</v>
      </c>
      <c r="C338" s="2" t="s">
        <v>133</v>
      </c>
      <c r="D338" s="2" t="s">
        <v>332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109</v>
      </c>
      <c r="C339" s="2" t="s">
        <v>180</v>
      </c>
      <c r="D339" s="2" t="s">
        <v>287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109</v>
      </c>
      <c r="C340" s="2" t="s">
        <v>438</v>
      </c>
      <c r="D340" s="2" t="s">
        <v>613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246</v>
      </c>
      <c r="C341" s="2" t="s">
        <v>333</v>
      </c>
      <c r="D341" s="2" t="s">
        <v>614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109</v>
      </c>
      <c r="C342" s="2" t="s">
        <v>180</v>
      </c>
      <c r="D342" s="2" t="s">
        <v>309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99</v>
      </c>
      <c r="C343" s="2" t="s">
        <v>210</v>
      </c>
      <c r="D343" s="2" t="s">
        <v>615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246</v>
      </c>
      <c r="C344" s="2" t="s">
        <v>432</v>
      </c>
      <c r="D344" s="2" t="s">
        <v>616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109</v>
      </c>
      <c r="C346" s="2" t="s">
        <v>438</v>
      </c>
      <c r="D346" s="2" t="s">
        <v>617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246</v>
      </c>
      <c r="C347" s="2" t="s">
        <v>234</v>
      </c>
      <c r="D347" s="2" t="s">
        <v>618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147</v>
      </c>
      <c r="C348" s="2" t="s">
        <v>275</v>
      </c>
      <c r="D348" s="2" t="s">
        <v>619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249</v>
      </c>
      <c r="C349" s="2" t="s">
        <v>250</v>
      </c>
      <c r="D349" s="2" t="s">
        <v>251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147</v>
      </c>
      <c r="C350" s="2" t="s">
        <v>442</v>
      </c>
      <c r="D350" s="2" t="s">
        <v>620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182</v>
      </c>
      <c r="C351" s="2" t="s">
        <v>475</v>
      </c>
      <c r="D351" s="2" t="s">
        <v>621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154</v>
      </c>
      <c r="C352" s="2" t="s">
        <v>328</v>
      </c>
      <c r="D352" s="2" t="s">
        <v>622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246</v>
      </c>
      <c r="C353" s="2" t="s">
        <v>246</v>
      </c>
      <c r="D353" s="2" t="s">
        <v>623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109</v>
      </c>
      <c r="C354" s="2" t="s">
        <v>267</v>
      </c>
      <c r="D354" s="2" t="s">
        <v>623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96</v>
      </c>
      <c r="C355" s="2" t="s">
        <v>96</v>
      </c>
      <c r="D355" s="2" t="s">
        <v>126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161</v>
      </c>
      <c r="C356" s="2" t="s">
        <v>167</v>
      </c>
      <c r="D356" s="2" t="s">
        <v>624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246</v>
      </c>
      <c r="C357" s="2" t="s">
        <v>246</v>
      </c>
      <c r="D357" s="2" t="s">
        <v>625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109</v>
      </c>
      <c r="C358" s="2" t="s">
        <v>438</v>
      </c>
      <c r="D358" s="2" t="s">
        <v>626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198</v>
      </c>
      <c r="C359" s="2" t="s">
        <v>260</v>
      </c>
      <c r="D359" s="2" t="s">
        <v>627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109</v>
      </c>
      <c r="C360" s="2" t="s">
        <v>352</v>
      </c>
      <c r="D360" s="2" t="s">
        <v>627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147</v>
      </c>
      <c r="C361" s="2" t="s">
        <v>275</v>
      </c>
      <c r="D361" s="2" t="s">
        <v>389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99</v>
      </c>
      <c r="C362" s="2" t="s">
        <v>240</v>
      </c>
      <c r="D362" s="2" t="s">
        <v>389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154</v>
      </c>
      <c r="C363" s="2" t="s">
        <v>393</v>
      </c>
      <c r="D363" s="2" t="s">
        <v>628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198</v>
      </c>
      <c r="C364" s="2" t="s">
        <v>258</v>
      </c>
      <c r="D364" s="2" t="s">
        <v>232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147</v>
      </c>
      <c r="C365" s="2" t="s">
        <v>176</v>
      </c>
      <c r="D365" s="2" t="s">
        <v>232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96</v>
      </c>
      <c r="C366" s="2" t="s">
        <v>96</v>
      </c>
      <c r="D366" s="2" t="s">
        <v>117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96</v>
      </c>
      <c r="C367" s="2" t="s">
        <v>141</v>
      </c>
      <c r="D367" s="2" t="s">
        <v>209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154</v>
      </c>
      <c r="C368" s="2" t="s">
        <v>335</v>
      </c>
      <c r="D368" s="2" t="s">
        <v>629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99</v>
      </c>
      <c r="C369" s="2" t="s">
        <v>210</v>
      </c>
      <c r="D369" s="2" t="s">
        <v>289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246</v>
      </c>
      <c r="C370" s="2" t="s">
        <v>314</v>
      </c>
      <c r="D370" s="2" t="s">
        <v>310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109</v>
      </c>
      <c r="C371" s="2" t="s">
        <v>310</v>
      </c>
      <c r="D371" s="2" t="s">
        <v>311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246</v>
      </c>
      <c r="C372" s="2" t="s">
        <v>333</v>
      </c>
      <c r="D372" s="2" t="s">
        <v>630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161</v>
      </c>
      <c r="C373" s="2" t="s">
        <v>167</v>
      </c>
      <c r="D373" s="2" t="s">
        <v>333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246</v>
      </c>
      <c r="C374" s="2" t="s">
        <v>333</v>
      </c>
      <c r="D374" s="2" t="s">
        <v>334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246</v>
      </c>
      <c r="C375" s="2" t="s">
        <v>333</v>
      </c>
      <c r="D375" s="2" t="s">
        <v>631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246</v>
      </c>
      <c r="C376" s="2" t="s">
        <v>386</v>
      </c>
      <c r="D376" s="2" t="s">
        <v>632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99</v>
      </c>
      <c r="C377" s="2" t="s">
        <v>303</v>
      </c>
      <c r="D377" s="2" t="s">
        <v>633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154</v>
      </c>
      <c r="C378" s="2" t="s">
        <v>335</v>
      </c>
      <c r="D378" s="2" t="s">
        <v>336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109</v>
      </c>
      <c r="C379" s="2" t="s">
        <v>282</v>
      </c>
      <c r="D379" s="2" t="s">
        <v>336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99</v>
      </c>
      <c r="C380" s="2" t="s">
        <v>210</v>
      </c>
      <c r="D380" s="2" t="s">
        <v>211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136</v>
      </c>
      <c r="C381" s="2" t="s">
        <v>136</v>
      </c>
      <c r="D381" s="2" t="s">
        <v>290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147</v>
      </c>
      <c r="C382" s="2" t="s">
        <v>212</v>
      </c>
      <c r="D382" s="2" t="s">
        <v>634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246</v>
      </c>
      <c r="C383" s="2" t="s">
        <v>386</v>
      </c>
      <c r="D383" s="2" t="s">
        <v>635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154</v>
      </c>
      <c r="C384" s="2" t="s">
        <v>300</v>
      </c>
      <c r="D384" s="2" t="s">
        <v>390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154</v>
      </c>
      <c r="C386" s="2" t="s">
        <v>402</v>
      </c>
      <c r="D386" s="2" t="s">
        <v>636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246</v>
      </c>
      <c r="C387" s="2" t="s">
        <v>314</v>
      </c>
      <c r="D387" s="2" t="s">
        <v>637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198</v>
      </c>
      <c r="C388" s="2" t="s">
        <v>258</v>
      </c>
      <c r="D388" s="2" t="s">
        <v>638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154</v>
      </c>
      <c r="C389" s="2" t="s">
        <v>343</v>
      </c>
      <c r="D389" s="2" t="s">
        <v>638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109</v>
      </c>
      <c r="C390" s="2" t="s">
        <v>219</v>
      </c>
      <c r="D390" s="2" t="s">
        <v>638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246</v>
      </c>
      <c r="C391" s="2" t="s">
        <v>246</v>
      </c>
      <c r="D391" s="2" t="s">
        <v>639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198</v>
      </c>
      <c r="C392" s="2" t="s">
        <v>258</v>
      </c>
      <c r="D392" s="2" t="s">
        <v>640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109</v>
      </c>
      <c r="C393" s="2" t="s">
        <v>310</v>
      </c>
      <c r="D393" s="2" t="s">
        <v>641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182</v>
      </c>
      <c r="C394" s="2" t="s">
        <v>428</v>
      </c>
      <c r="D394" s="2" t="s">
        <v>642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147</v>
      </c>
      <c r="C395" s="2" t="s">
        <v>291</v>
      </c>
      <c r="D395" s="2" t="s">
        <v>194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109</v>
      </c>
      <c r="C396" s="2" t="s">
        <v>110</v>
      </c>
      <c r="D396" s="2" t="s">
        <v>194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147</v>
      </c>
      <c r="C397" s="2" t="s">
        <v>291</v>
      </c>
      <c r="D397" s="2" t="s">
        <v>643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147</v>
      </c>
      <c r="C398" s="2" t="s">
        <v>270</v>
      </c>
      <c r="D398" s="2" t="s">
        <v>337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246</v>
      </c>
      <c r="C399" s="2" t="s">
        <v>246</v>
      </c>
      <c r="D399" s="2" t="s">
        <v>337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246</v>
      </c>
      <c r="C400" s="2" t="s">
        <v>644</v>
      </c>
      <c r="D400" s="2" t="s">
        <v>645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154</v>
      </c>
      <c r="C401" s="2" t="s">
        <v>338</v>
      </c>
      <c r="D401" s="2" t="s">
        <v>339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154</v>
      </c>
      <c r="C402" s="2" t="s">
        <v>402</v>
      </c>
      <c r="D402" s="2" t="s">
        <v>646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109</v>
      </c>
      <c r="C403" s="2" t="s">
        <v>352</v>
      </c>
      <c r="D403" s="2" t="s">
        <v>646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154</v>
      </c>
      <c r="C404" s="2" t="s">
        <v>393</v>
      </c>
      <c r="D404" s="2" t="s">
        <v>647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154</v>
      </c>
      <c r="C405" s="2" t="s">
        <v>393</v>
      </c>
      <c r="D405" s="2" t="s">
        <v>648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99</v>
      </c>
      <c r="C406" s="2" t="s">
        <v>133</v>
      </c>
      <c r="D406" s="2" t="s">
        <v>340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109</v>
      </c>
      <c r="C407" s="2" t="s">
        <v>114</v>
      </c>
      <c r="D407" s="2" t="s">
        <v>649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99</v>
      </c>
      <c r="C408" s="2" t="s">
        <v>303</v>
      </c>
      <c r="D408" s="2" t="s">
        <v>391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154</v>
      </c>
      <c r="C409" s="2" t="s">
        <v>343</v>
      </c>
      <c r="D409" s="2" t="s">
        <v>650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109</v>
      </c>
      <c r="C410" s="2" t="s">
        <v>219</v>
      </c>
      <c r="D410" s="2" t="s">
        <v>341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147</v>
      </c>
      <c r="C411" s="2" t="s">
        <v>214</v>
      </c>
      <c r="D411" s="2" t="s">
        <v>651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246</v>
      </c>
      <c r="C412" s="2" t="s">
        <v>246</v>
      </c>
      <c r="D412" s="2" t="s">
        <v>392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154</v>
      </c>
      <c r="C413" s="2" t="s">
        <v>393</v>
      </c>
      <c r="D413" s="2" t="s">
        <v>394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109</v>
      </c>
      <c r="C414" s="2" t="s">
        <v>267</v>
      </c>
      <c r="D414" s="2" t="s">
        <v>652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246</v>
      </c>
      <c r="C415" s="2" t="s">
        <v>314</v>
      </c>
      <c r="D415" s="2" t="s">
        <v>315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182</v>
      </c>
      <c r="C416" s="2" t="s">
        <v>183</v>
      </c>
      <c r="D416" s="2" t="s">
        <v>653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109</v>
      </c>
      <c r="C417" s="2" t="s">
        <v>310</v>
      </c>
      <c r="D417" s="2" t="s">
        <v>654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249</v>
      </c>
      <c r="C418" s="2" t="s">
        <v>250</v>
      </c>
      <c r="D418" s="2" t="s">
        <v>395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182</v>
      </c>
      <c r="C419" s="2" t="s">
        <v>364</v>
      </c>
      <c r="D419" s="2" t="s">
        <v>655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136</v>
      </c>
      <c r="C420" s="2" t="s">
        <v>316</v>
      </c>
      <c r="D420" s="2" t="s">
        <v>317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246</v>
      </c>
      <c r="C421" s="2" t="s">
        <v>644</v>
      </c>
      <c r="D421" s="2" t="s">
        <v>656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96</v>
      </c>
      <c r="C422" s="2" t="s">
        <v>103</v>
      </c>
      <c r="D422" s="2" t="s">
        <v>169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154</v>
      </c>
      <c r="C423" s="2" t="s">
        <v>343</v>
      </c>
      <c r="D423" s="2" t="s">
        <v>657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99</v>
      </c>
      <c r="C424" s="2" t="s">
        <v>133</v>
      </c>
      <c r="D424" s="2" t="s">
        <v>233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151</v>
      </c>
      <c r="C425" s="2" t="s">
        <v>152</v>
      </c>
      <c r="D425" s="2" t="s">
        <v>153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136</v>
      </c>
      <c r="C426" s="2" t="s">
        <v>409</v>
      </c>
      <c r="D426" s="2" t="s">
        <v>658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161</v>
      </c>
      <c r="C427" s="2" t="s">
        <v>162</v>
      </c>
      <c r="D427" s="2" t="s">
        <v>196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136</v>
      </c>
      <c r="C428" s="2" t="s">
        <v>398</v>
      </c>
      <c r="D428" s="2" t="s">
        <v>196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246</v>
      </c>
      <c r="C429" s="2" t="s">
        <v>314</v>
      </c>
      <c r="D429" s="2" t="s">
        <v>659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154</v>
      </c>
      <c r="C430" s="2" t="s">
        <v>300</v>
      </c>
      <c r="D430" s="2" t="s">
        <v>318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109</v>
      </c>
      <c r="C431" s="2" t="s">
        <v>438</v>
      </c>
      <c r="D431" s="2" t="s">
        <v>660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147</v>
      </c>
      <c r="C432" s="2" t="s">
        <v>324</v>
      </c>
      <c r="D432" s="2" t="s">
        <v>661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109</v>
      </c>
      <c r="C433" s="2" t="s">
        <v>282</v>
      </c>
      <c r="D433" s="2" t="s">
        <v>342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182</v>
      </c>
      <c r="C434" s="2" t="s">
        <v>364</v>
      </c>
      <c r="D434" s="2" t="s">
        <v>662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182</v>
      </c>
      <c r="C435" s="2" t="s">
        <v>444</v>
      </c>
      <c r="D435" s="2" t="s">
        <v>663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182</v>
      </c>
      <c r="C436" s="2" t="s">
        <v>271</v>
      </c>
      <c r="D436" s="2" t="s">
        <v>396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161</v>
      </c>
      <c r="C437" s="2" t="s">
        <v>222</v>
      </c>
      <c r="D437" s="2" t="s">
        <v>664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144</v>
      </c>
      <c r="C438" s="2" t="s">
        <v>144</v>
      </c>
      <c r="D438" s="2" t="s">
        <v>145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198</v>
      </c>
      <c r="C439" s="2" t="s">
        <v>260</v>
      </c>
      <c r="D439" s="2" t="s">
        <v>261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182</v>
      </c>
      <c r="C440" s="2" t="s">
        <v>271</v>
      </c>
      <c r="D440" s="2" t="s">
        <v>272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182</v>
      </c>
      <c r="C441" s="2" t="s">
        <v>364</v>
      </c>
      <c r="D441" s="2" t="s">
        <v>665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136</v>
      </c>
      <c r="C442" s="2" t="s">
        <v>398</v>
      </c>
      <c r="D442" s="2" t="s">
        <v>666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246</v>
      </c>
      <c r="C443" s="2" t="s">
        <v>333</v>
      </c>
      <c r="D443" s="2" t="s">
        <v>667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147</v>
      </c>
      <c r="C444" s="2" t="s">
        <v>358</v>
      </c>
      <c r="D444" s="2" t="s">
        <v>397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136</v>
      </c>
      <c r="C445" s="2" t="s">
        <v>137</v>
      </c>
      <c r="D445" s="2" t="s">
        <v>138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99</v>
      </c>
      <c r="C446" s="2" t="s">
        <v>240</v>
      </c>
      <c r="D446" s="2" t="s">
        <v>273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136</v>
      </c>
      <c r="C447" s="2" t="s">
        <v>136</v>
      </c>
      <c r="D447" s="2" t="s">
        <v>252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136</v>
      </c>
      <c r="C448" s="2" t="s">
        <v>400</v>
      </c>
      <c r="D448" s="2" t="s">
        <v>668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99</v>
      </c>
      <c r="C449" s="2" t="s">
        <v>100</v>
      </c>
      <c r="D449" s="2" t="s">
        <v>178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147</v>
      </c>
      <c r="C450" s="2" t="s">
        <v>148</v>
      </c>
      <c r="D450" s="2" t="s">
        <v>166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109</v>
      </c>
      <c r="C451" s="2" t="s">
        <v>110</v>
      </c>
      <c r="D451" s="2" t="s">
        <v>188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99</v>
      </c>
      <c r="C452" s="2" t="s">
        <v>133</v>
      </c>
      <c r="D452" s="2" t="s">
        <v>292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154</v>
      </c>
      <c r="C453" s="2" t="s">
        <v>343</v>
      </c>
      <c r="D453" s="2" t="s">
        <v>344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198</v>
      </c>
      <c r="C454" s="2" t="s">
        <v>345</v>
      </c>
      <c r="D454" s="2" t="s">
        <v>346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96</v>
      </c>
      <c r="C455" s="2" t="s">
        <v>103</v>
      </c>
      <c r="D455" s="2" t="s">
        <v>132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246</v>
      </c>
      <c r="C456" s="2" t="s">
        <v>644</v>
      </c>
      <c r="D456" s="2" t="s">
        <v>669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96</v>
      </c>
      <c r="C457" s="2" t="s">
        <v>670</v>
      </c>
      <c r="D457" s="2" t="s">
        <v>671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96</v>
      </c>
      <c r="C458" s="2" t="s">
        <v>670</v>
      </c>
      <c r="D458" s="2" t="s">
        <v>672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96</v>
      </c>
      <c r="C459" s="2" t="s">
        <v>96</v>
      </c>
      <c r="D459" s="2" t="s">
        <v>98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147</v>
      </c>
      <c r="C460" s="2" t="s">
        <v>270</v>
      </c>
      <c r="D460" s="2" t="s">
        <v>673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198</v>
      </c>
      <c r="C461" s="2" t="s">
        <v>199</v>
      </c>
      <c r="D461" s="2" t="s">
        <v>253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136</v>
      </c>
      <c r="C462" s="2" t="s">
        <v>398</v>
      </c>
      <c r="D462" s="2" t="s">
        <v>399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136</v>
      </c>
      <c r="C463" s="2" t="s">
        <v>400</v>
      </c>
      <c r="D463" s="2" t="s">
        <v>401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136</v>
      </c>
      <c r="C464" s="2" t="s">
        <v>398</v>
      </c>
      <c r="D464" s="2" t="s">
        <v>674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147</v>
      </c>
      <c r="C465" s="2" t="s">
        <v>214</v>
      </c>
      <c r="D465" s="2" t="s">
        <v>674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246</v>
      </c>
      <c r="C466" s="2" t="s">
        <v>333</v>
      </c>
      <c r="D466" s="2" t="s">
        <v>674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147</v>
      </c>
      <c r="C467" s="2" t="s">
        <v>148</v>
      </c>
      <c r="D467" s="2" t="s">
        <v>675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147</v>
      </c>
      <c r="C468" s="2" t="s">
        <v>255</v>
      </c>
      <c r="D468" s="2" t="s">
        <v>676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246</v>
      </c>
      <c r="C469" s="2" t="s">
        <v>234</v>
      </c>
      <c r="D469" s="2" t="s">
        <v>676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154</v>
      </c>
      <c r="C470" s="2" t="s">
        <v>402</v>
      </c>
      <c r="D470" s="2" t="s">
        <v>403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154</v>
      </c>
      <c r="C471" s="2" t="s">
        <v>402</v>
      </c>
      <c r="D471" s="2" t="s">
        <v>404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246</v>
      </c>
      <c r="C472" s="2" t="s">
        <v>234</v>
      </c>
      <c r="D472" s="2" t="s">
        <v>677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96</v>
      </c>
      <c r="C473" s="2" t="s">
        <v>96</v>
      </c>
      <c r="D473" s="2" t="s">
        <v>130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96</v>
      </c>
      <c r="C474" s="2" t="s">
        <v>452</v>
      </c>
      <c r="D474" s="2" t="s">
        <v>678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147</v>
      </c>
      <c r="C475" s="2" t="s">
        <v>358</v>
      </c>
      <c r="D475" s="2" t="s">
        <v>679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151</v>
      </c>
      <c r="C476" s="2" t="s">
        <v>152</v>
      </c>
      <c r="D476" s="2" t="s">
        <v>680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246</v>
      </c>
      <c r="C477" s="2" t="s">
        <v>644</v>
      </c>
      <c r="D477" s="2" t="s">
        <v>681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147</v>
      </c>
      <c r="C478" s="2" t="s">
        <v>255</v>
      </c>
      <c r="D478" s="2" t="s">
        <v>107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147</v>
      </c>
      <c r="C479" s="2" t="s">
        <v>176</v>
      </c>
      <c r="D479" s="2" t="s">
        <v>107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96</v>
      </c>
      <c r="C480" s="2" t="s">
        <v>96</v>
      </c>
      <c r="D480" s="2" t="s">
        <v>107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96</v>
      </c>
      <c r="C481" s="2" t="s">
        <v>599</v>
      </c>
      <c r="D481" s="2" t="s">
        <v>682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198</v>
      </c>
      <c r="C482" s="2" t="s">
        <v>199</v>
      </c>
      <c r="D482" s="2" t="s">
        <v>200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246</v>
      </c>
      <c r="C483" s="2" t="s">
        <v>333</v>
      </c>
      <c r="D483" s="2" t="s">
        <v>683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182</v>
      </c>
      <c r="C484" s="2" t="s">
        <v>364</v>
      </c>
      <c r="D484" s="2" t="s">
        <v>683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154</v>
      </c>
      <c r="C485" s="2" t="s">
        <v>343</v>
      </c>
      <c r="D485" s="2" t="s">
        <v>684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246</v>
      </c>
      <c r="C486" s="2" t="s">
        <v>386</v>
      </c>
      <c r="D486" s="2" t="s">
        <v>685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154</v>
      </c>
      <c r="C487" s="2" t="s">
        <v>328</v>
      </c>
      <c r="D487" s="2" t="s">
        <v>347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182</v>
      </c>
      <c r="C488" s="2" t="s">
        <v>444</v>
      </c>
      <c r="D488" s="2" t="s">
        <v>686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198</v>
      </c>
      <c r="C489" s="2" t="s">
        <v>258</v>
      </c>
      <c r="D489" s="2" t="s">
        <v>687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109</v>
      </c>
      <c r="C490" s="2" t="s">
        <v>282</v>
      </c>
      <c r="D490" s="2" t="s">
        <v>405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151</v>
      </c>
      <c r="C491" s="2" t="s">
        <v>152</v>
      </c>
      <c r="D491" s="2" t="s">
        <v>152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136</v>
      </c>
      <c r="C492" s="2" t="s">
        <v>400</v>
      </c>
      <c r="D492" s="2" t="s">
        <v>688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109</v>
      </c>
      <c r="C493" s="2" t="s">
        <v>310</v>
      </c>
      <c r="D493" s="2" t="s">
        <v>689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136</v>
      </c>
      <c r="C494" s="2" t="s">
        <v>398</v>
      </c>
      <c r="D494" s="2" t="s">
        <v>690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99</v>
      </c>
      <c r="C495" s="2" t="s">
        <v>133</v>
      </c>
      <c r="D495" s="2" t="s">
        <v>156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147</v>
      </c>
      <c r="C496" s="2" t="s">
        <v>324</v>
      </c>
      <c r="D496" s="2" t="s">
        <v>406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198</v>
      </c>
      <c r="C497" s="2" t="s">
        <v>207</v>
      </c>
      <c r="D497" s="2" t="s">
        <v>234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246</v>
      </c>
      <c r="C498" s="2" t="s">
        <v>234</v>
      </c>
      <c r="D498" s="2" t="s">
        <v>691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109</v>
      </c>
      <c r="C499" s="2" t="s">
        <v>110</v>
      </c>
      <c r="D499" s="2" t="s">
        <v>254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154</v>
      </c>
      <c r="C500" s="2" t="s">
        <v>402</v>
      </c>
      <c r="D500" s="2" t="s">
        <v>692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136</v>
      </c>
      <c r="C501" s="2" t="s">
        <v>316</v>
      </c>
      <c r="D501" s="2" t="s">
        <v>319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147</v>
      </c>
      <c r="C502" s="2" t="s">
        <v>291</v>
      </c>
      <c r="D502" s="2" t="s">
        <v>693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147</v>
      </c>
      <c r="C503" s="2" t="s">
        <v>291</v>
      </c>
      <c r="D503" s="2" t="s">
        <v>694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147</v>
      </c>
      <c r="C504" s="2" t="s">
        <v>442</v>
      </c>
      <c r="D504" s="2" t="s">
        <v>695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154</v>
      </c>
      <c r="C505" s="2" t="s">
        <v>402</v>
      </c>
      <c r="D505" s="2" t="s">
        <v>407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147</v>
      </c>
      <c r="C506" s="2" t="s">
        <v>212</v>
      </c>
      <c r="D506" s="2" t="s">
        <v>348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151</v>
      </c>
      <c r="C507" s="2" t="s">
        <v>152</v>
      </c>
      <c r="D507" s="2" t="s">
        <v>696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96</v>
      </c>
      <c r="C508" s="2" t="s">
        <v>96</v>
      </c>
      <c r="D508" s="2" t="s">
        <v>158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198</v>
      </c>
      <c r="C509" s="2" t="s">
        <v>207</v>
      </c>
      <c r="D509" s="2" t="s">
        <v>697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147</v>
      </c>
      <c r="C510" s="2" t="s">
        <v>212</v>
      </c>
      <c r="D510" s="2" t="s">
        <v>235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99</v>
      </c>
      <c r="C511" s="2" t="s">
        <v>133</v>
      </c>
      <c r="D511" s="2" t="s">
        <v>139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136</v>
      </c>
      <c r="C512" s="2" t="s">
        <v>316</v>
      </c>
      <c r="D512" s="2" t="s">
        <v>698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144</v>
      </c>
      <c r="C513" s="2" t="s">
        <v>144</v>
      </c>
      <c r="D513" s="2" t="s">
        <v>189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136</v>
      </c>
      <c r="C514" s="2" t="s">
        <v>136</v>
      </c>
      <c r="D514" s="2" t="s">
        <v>218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151</v>
      </c>
      <c r="C515" s="2" t="s">
        <v>247</v>
      </c>
      <c r="D515" s="2" t="s">
        <v>699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109</v>
      </c>
      <c r="C516" s="2" t="s">
        <v>310</v>
      </c>
      <c r="D516" s="2" t="s">
        <v>700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99</v>
      </c>
      <c r="C517" s="2" t="s">
        <v>240</v>
      </c>
      <c r="D517" s="2" t="s">
        <v>320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161</v>
      </c>
      <c r="C518" s="2" t="s">
        <v>161</v>
      </c>
      <c r="D518" s="2" t="s">
        <v>701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161</v>
      </c>
      <c r="C519" s="2" t="s">
        <v>162</v>
      </c>
      <c r="D519" s="2" t="s">
        <v>274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161</v>
      </c>
      <c r="C520" s="2" t="s">
        <v>162</v>
      </c>
      <c r="D520" s="2" t="s">
        <v>702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246</v>
      </c>
      <c r="C521" s="2" t="s">
        <v>644</v>
      </c>
      <c r="D521" s="2" t="s">
        <v>703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182</v>
      </c>
      <c r="C522" s="2" t="s">
        <v>244</v>
      </c>
      <c r="D522" s="2" t="s">
        <v>704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109</v>
      </c>
      <c r="C523" s="2" t="s">
        <v>180</v>
      </c>
      <c r="D523" s="2" t="s">
        <v>705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147</v>
      </c>
      <c r="C524" s="2" t="s">
        <v>442</v>
      </c>
      <c r="D524" s="2" t="s">
        <v>706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154</v>
      </c>
      <c r="C525" s="2" t="s">
        <v>335</v>
      </c>
      <c r="D525" s="2" t="s">
        <v>707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154</v>
      </c>
      <c r="C526" s="2" t="s">
        <v>335</v>
      </c>
      <c r="D526" s="2" t="s">
        <v>708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109</v>
      </c>
      <c r="C527" s="2" t="s">
        <v>312</v>
      </c>
      <c r="D527" s="2" t="s">
        <v>709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147</v>
      </c>
      <c r="C528" s="2" t="s">
        <v>148</v>
      </c>
      <c r="D528" s="2" t="s">
        <v>710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161</v>
      </c>
      <c r="C529" s="2" t="s">
        <v>162</v>
      </c>
      <c r="D529" s="2" t="s">
        <v>349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109</v>
      </c>
      <c r="C530" s="2" t="s">
        <v>114</v>
      </c>
      <c r="D530" s="2" t="s">
        <v>711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147</v>
      </c>
      <c r="C531" s="2" t="s">
        <v>350</v>
      </c>
      <c r="D531" s="2" t="s">
        <v>351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147</v>
      </c>
      <c r="C532" s="2" t="s">
        <v>270</v>
      </c>
      <c r="D532" s="2" t="s">
        <v>712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154</v>
      </c>
      <c r="C533" s="2" t="s">
        <v>328</v>
      </c>
      <c r="D533" s="2" t="s">
        <v>713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96</v>
      </c>
      <c r="C534" s="2" t="s">
        <v>96</v>
      </c>
      <c r="D534" s="2" t="s">
        <v>129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182</v>
      </c>
      <c r="C535" s="2" t="s">
        <v>369</v>
      </c>
      <c r="D535" s="2" t="s">
        <v>714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151</v>
      </c>
      <c r="C536" s="2" t="s">
        <v>205</v>
      </c>
      <c r="D536" s="2" t="s">
        <v>715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151</v>
      </c>
      <c r="C537" s="2" t="s">
        <v>205</v>
      </c>
      <c r="D537" s="2" t="s">
        <v>716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109</v>
      </c>
      <c r="C538" s="2" t="s">
        <v>352</v>
      </c>
      <c r="D538" s="2" t="s">
        <v>353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198</v>
      </c>
      <c r="C539" s="2" t="s">
        <v>199</v>
      </c>
      <c r="D539" s="2" t="s">
        <v>408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109</v>
      </c>
      <c r="C540" s="2" t="s">
        <v>180</v>
      </c>
      <c r="D540" s="2" t="s">
        <v>408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198</v>
      </c>
      <c r="C541" s="2" t="s">
        <v>202</v>
      </c>
      <c r="D541" s="2" t="s">
        <v>203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246</v>
      </c>
      <c r="C542" s="2" t="s">
        <v>333</v>
      </c>
      <c r="D542" s="2" t="s">
        <v>717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151</v>
      </c>
      <c r="C543" s="2" t="s">
        <v>205</v>
      </c>
      <c r="D543" s="2" t="s">
        <v>718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198</v>
      </c>
      <c r="C544" s="2" t="s">
        <v>199</v>
      </c>
      <c r="D544" s="2" t="s">
        <v>410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136</v>
      </c>
      <c r="C545" s="2" t="s">
        <v>409</v>
      </c>
      <c r="D545" s="2" t="s">
        <v>410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109</v>
      </c>
      <c r="C546" s="2" t="s">
        <v>205</v>
      </c>
      <c r="D546" s="2" t="s">
        <v>719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249</v>
      </c>
      <c r="C547" s="2" t="s">
        <v>411</v>
      </c>
      <c r="D547" s="2" t="s">
        <v>412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147</v>
      </c>
      <c r="C548" s="2" t="s">
        <v>324</v>
      </c>
      <c r="D548" s="2" t="s">
        <v>413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109</v>
      </c>
      <c r="C549" s="2" t="s">
        <v>180</v>
      </c>
      <c r="D549" s="2" t="s">
        <v>414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147</v>
      </c>
      <c r="C550" s="2" t="s">
        <v>212</v>
      </c>
      <c r="D550" s="2" t="s">
        <v>213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109</v>
      </c>
      <c r="C551" s="2" t="s">
        <v>110</v>
      </c>
      <c r="D551" s="2" t="s">
        <v>165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182</v>
      </c>
      <c r="C552" s="2" t="s">
        <v>364</v>
      </c>
      <c r="D552" s="2" t="s">
        <v>720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147</v>
      </c>
      <c r="C553" s="2" t="s">
        <v>291</v>
      </c>
      <c r="D553" s="2" t="s">
        <v>721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109</v>
      </c>
      <c r="C554" s="2" t="s">
        <v>205</v>
      </c>
      <c r="D554" s="2" t="s">
        <v>722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96</v>
      </c>
      <c r="C555" s="2" t="s">
        <v>103</v>
      </c>
      <c r="D555" s="2" t="s">
        <v>143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154</v>
      </c>
      <c r="C556" s="2" t="s">
        <v>328</v>
      </c>
      <c r="D556" s="2" t="s">
        <v>354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246</v>
      </c>
      <c r="C557" s="2" t="s">
        <v>246</v>
      </c>
      <c r="D557" s="2" t="s">
        <v>354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136</v>
      </c>
      <c r="C558" s="2" t="s">
        <v>136</v>
      </c>
      <c r="D558" s="2" t="s">
        <v>185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96</v>
      </c>
      <c r="C559" s="2" t="s">
        <v>599</v>
      </c>
      <c r="D559" s="2" t="s">
        <v>723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99</v>
      </c>
      <c r="C560" s="2" t="s">
        <v>240</v>
      </c>
      <c r="D560" s="2" t="s">
        <v>415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136</v>
      </c>
      <c r="C561" s="2" t="s">
        <v>136</v>
      </c>
      <c r="D561" s="2" t="s">
        <v>293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182</v>
      </c>
      <c r="C562" s="2" t="s">
        <v>244</v>
      </c>
      <c r="D562" s="2" t="s">
        <v>724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2</v>
      </c>
      <c r="CP562">
        <f>+Casos_PN_CORR[[#This Row],[6-jun]]-Casos_PN_CORR[[#This Row],[5-jun]]</f>
        <v>-2</v>
      </c>
    </row>
    <row r="563" spans="1:94">
      <c r="A563">
        <v>30207</v>
      </c>
      <c r="B563" s="2" t="s">
        <v>136</v>
      </c>
      <c r="C563" s="2" t="s">
        <v>400</v>
      </c>
      <c r="D563" s="2" t="s">
        <v>725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182</v>
      </c>
      <c r="C564" s="2" t="s">
        <v>183</v>
      </c>
      <c r="D564" s="2" t="s">
        <v>726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151</v>
      </c>
      <c r="C565" s="2" t="s">
        <v>247</v>
      </c>
      <c r="D565" s="2" t="s">
        <v>411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147</v>
      </c>
      <c r="C566" s="2" t="s">
        <v>227</v>
      </c>
      <c r="D566" s="2" t="s">
        <v>727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109</v>
      </c>
      <c r="C567" s="2" t="s">
        <v>191</v>
      </c>
      <c r="D567" s="2" t="s">
        <v>204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109</v>
      </c>
      <c r="C568" s="2" t="s">
        <v>219</v>
      </c>
      <c r="D568" s="2" t="s">
        <v>728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147</v>
      </c>
      <c r="C569" s="2" t="s">
        <v>176</v>
      </c>
      <c r="D569" s="2" t="s">
        <v>303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99</v>
      </c>
      <c r="C570" s="2" t="s">
        <v>303</v>
      </c>
      <c r="D570" s="2" t="s">
        <v>729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96</v>
      </c>
      <c r="C571" s="2" t="s">
        <v>96</v>
      </c>
      <c r="D571" s="2" t="s">
        <v>190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147</v>
      </c>
      <c r="C572" s="2" t="s">
        <v>275</v>
      </c>
      <c r="D572" s="2" t="s">
        <v>275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96</v>
      </c>
      <c r="C573" s="2" t="s">
        <v>96</v>
      </c>
      <c r="D573" s="2" t="s">
        <v>114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109</v>
      </c>
      <c r="C574" s="2" t="s">
        <v>114</v>
      </c>
      <c r="D574" s="2" t="s">
        <v>294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147</v>
      </c>
      <c r="C575" s="2" t="s">
        <v>227</v>
      </c>
      <c r="D575" s="2" t="s">
        <v>262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246</v>
      </c>
      <c r="C576" s="2" t="s">
        <v>333</v>
      </c>
      <c r="D576" s="2" t="s">
        <v>730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109</v>
      </c>
      <c r="C577" s="2" t="s">
        <v>438</v>
      </c>
      <c r="D577" s="2" t="s">
        <v>730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109</v>
      </c>
      <c r="C578" s="2" t="s">
        <v>267</v>
      </c>
      <c r="D578" s="2" t="s">
        <v>730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109</v>
      </c>
      <c r="C579" s="2" t="s">
        <v>114</v>
      </c>
      <c r="D579" s="2" t="s">
        <v>730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99</v>
      </c>
      <c r="C580" s="2" t="s">
        <v>303</v>
      </c>
      <c r="D580" s="2" t="s">
        <v>730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136</v>
      </c>
      <c r="C582" s="2" t="s">
        <v>136</v>
      </c>
      <c r="D582" s="2" t="s">
        <v>172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147</v>
      </c>
      <c r="C583" s="2" t="s">
        <v>416</v>
      </c>
      <c r="D583" s="2" t="s">
        <v>172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109</v>
      </c>
      <c r="C584" s="2" t="s">
        <v>114</v>
      </c>
      <c r="D584" s="2" t="s">
        <v>172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154</v>
      </c>
      <c r="C585" s="2" t="s">
        <v>300</v>
      </c>
      <c r="D585" s="2" t="s">
        <v>355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198</v>
      </c>
      <c r="C586" s="2" t="s">
        <v>202</v>
      </c>
      <c r="D586" s="2" t="s">
        <v>731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136</v>
      </c>
      <c r="C587" s="2" t="s">
        <v>137</v>
      </c>
      <c r="D587" s="2" t="s">
        <v>732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147</v>
      </c>
      <c r="C588" s="2" t="s">
        <v>416</v>
      </c>
      <c r="D588" s="2" t="s">
        <v>416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109</v>
      </c>
      <c r="C589" s="2" t="s">
        <v>267</v>
      </c>
      <c r="D589" s="2" t="s">
        <v>733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96</v>
      </c>
      <c r="C590" s="2" t="s">
        <v>96</v>
      </c>
      <c r="D590" s="2" t="s">
        <v>160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109</v>
      </c>
      <c r="C591" s="2" t="s">
        <v>310</v>
      </c>
      <c r="D591" s="2" t="s">
        <v>173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109</v>
      </c>
      <c r="C592" s="2" t="s">
        <v>110</v>
      </c>
      <c r="D592" s="2" t="s">
        <v>173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246</v>
      </c>
      <c r="C593" s="2" t="s">
        <v>333</v>
      </c>
      <c r="D593" s="2" t="s">
        <v>734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96</v>
      </c>
      <c r="C594" s="2" t="s">
        <v>599</v>
      </c>
      <c r="D594" s="2" t="s">
        <v>735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147</v>
      </c>
      <c r="C595" s="2" t="s">
        <v>176</v>
      </c>
      <c r="D595" s="2" t="s">
        <v>736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147</v>
      </c>
      <c r="C596" s="2" t="s">
        <v>176</v>
      </c>
      <c r="D596" s="2" t="s">
        <v>229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182</v>
      </c>
      <c r="C597" s="2" t="s">
        <v>428</v>
      </c>
      <c r="D597" s="2" t="s">
        <v>737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109</v>
      </c>
      <c r="C598" s="2" t="s">
        <v>110</v>
      </c>
      <c r="D598" s="2" t="s">
        <v>296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246</v>
      </c>
      <c r="C599" s="2" t="s">
        <v>246</v>
      </c>
      <c r="D599" s="2" t="s">
        <v>127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96</v>
      </c>
      <c r="C600" s="2" t="s">
        <v>96</v>
      </c>
      <c r="D600" s="2" t="s">
        <v>127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147</v>
      </c>
      <c r="C602" s="2" t="s">
        <v>324</v>
      </c>
      <c r="D602" s="2" t="s">
        <v>263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99</v>
      </c>
      <c r="C603" s="2" t="s">
        <v>100</v>
      </c>
      <c r="D603" s="2" t="s">
        <v>263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147</v>
      </c>
      <c r="C604" s="2" t="s">
        <v>324</v>
      </c>
      <c r="D604" s="2" t="s">
        <v>739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147</v>
      </c>
      <c r="C605" s="2" t="s">
        <v>275</v>
      </c>
      <c r="D605" s="2" t="s">
        <v>739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96</v>
      </c>
      <c r="C606" s="2" t="s">
        <v>141</v>
      </c>
      <c r="D606" s="2" t="s">
        <v>740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151</v>
      </c>
      <c r="C607" s="2" t="s">
        <v>205</v>
      </c>
      <c r="D607" s="2" t="s">
        <v>206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109</v>
      </c>
      <c r="C608" s="2" t="s">
        <v>205</v>
      </c>
      <c r="D608" s="2" t="s">
        <v>206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136</v>
      </c>
      <c r="C609" s="2" t="s">
        <v>398</v>
      </c>
      <c r="D609" s="2" t="s">
        <v>398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147</v>
      </c>
      <c r="C610" s="2" t="s">
        <v>350</v>
      </c>
      <c r="D610" s="2" t="s">
        <v>741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154</v>
      </c>
      <c r="C611" s="2" t="s">
        <v>338</v>
      </c>
      <c r="D611" s="2" t="s">
        <v>356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147</v>
      </c>
      <c r="C612" s="2" t="s">
        <v>227</v>
      </c>
      <c r="D612" s="2" t="s">
        <v>417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198</v>
      </c>
      <c r="C613" s="2" t="s">
        <v>202</v>
      </c>
      <c r="D613" s="2" t="s">
        <v>276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99</v>
      </c>
      <c r="C614" s="2" t="s">
        <v>133</v>
      </c>
      <c r="D614" s="2" t="s">
        <v>276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136</v>
      </c>
      <c r="C615" s="2" t="s">
        <v>136</v>
      </c>
      <c r="D615" s="2" t="s">
        <v>742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147</v>
      </c>
      <c r="C616" s="2" t="s">
        <v>227</v>
      </c>
      <c r="D616" s="2" t="s">
        <v>742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99</v>
      </c>
      <c r="C617" s="2" t="s">
        <v>210</v>
      </c>
      <c r="D617" s="2" t="s">
        <v>742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109</v>
      </c>
      <c r="C618" s="2" t="s">
        <v>110</v>
      </c>
      <c r="D618" s="2" t="s">
        <v>111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109</v>
      </c>
      <c r="C619" s="2" t="s">
        <v>110</v>
      </c>
      <c r="D619" s="2" t="s">
        <v>743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109</v>
      </c>
      <c r="C620" s="2" t="s">
        <v>110</v>
      </c>
      <c r="D620" s="2" t="s">
        <v>744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147</v>
      </c>
      <c r="C621" s="2" t="s">
        <v>227</v>
      </c>
      <c r="D621" s="2" t="s">
        <v>418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246</v>
      </c>
      <c r="C622" s="2" t="s">
        <v>333</v>
      </c>
      <c r="D622" s="2" t="s">
        <v>418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147</v>
      </c>
      <c r="C623" s="2" t="s">
        <v>148</v>
      </c>
      <c r="D623" s="2" t="s">
        <v>419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246</v>
      </c>
      <c r="C624" s="2" t="s">
        <v>333</v>
      </c>
      <c r="D624" s="2" t="s">
        <v>745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151</v>
      </c>
      <c r="C625" s="2" t="s">
        <v>247</v>
      </c>
      <c r="D625" s="2" t="s">
        <v>746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182</v>
      </c>
      <c r="C626" s="2" t="s">
        <v>364</v>
      </c>
      <c r="D626" s="2" t="s">
        <v>747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147</v>
      </c>
      <c r="C627" s="2" t="s">
        <v>227</v>
      </c>
      <c r="D627" s="2" t="s">
        <v>748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182</v>
      </c>
      <c r="C628" s="2" t="s">
        <v>271</v>
      </c>
      <c r="D628" s="2" t="s">
        <v>277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109</v>
      </c>
      <c r="C629" s="2" t="s">
        <v>180</v>
      </c>
      <c r="D629" s="2" t="s">
        <v>181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99</v>
      </c>
      <c r="C630" s="2" t="s">
        <v>240</v>
      </c>
      <c r="D630" s="2" t="s">
        <v>749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147</v>
      </c>
      <c r="C631" s="2" t="s">
        <v>227</v>
      </c>
      <c r="D631" s="2" t="s">
        <v>750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182</v>
      </c>
      <c r="C632" s="2" t="s">
        <v>475</v>
      </c>
      <c r="D632" s="2" t="s">
        <v>751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96</v>
      </c>
      <c r="C633" s="2" t="s">
        <v>670</v>
      </c>
      <c r="D633" s="2" t="s">
        <v>752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151</v>
      </c>
      <c r="C634" s="2" t="s">
        <v>247</v>
      </c>
      <c r="D634" s="2" t="s">
        <v>753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109</v>
      </c>
      <c r="C635" s="2" t="s">
        <v>312</v>
      </c>
      <c r="D635" s="2" t="s">
        <v>357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161</v>
      </c>
      <c r="C636" s="2" t="s">
        <v>161</v>
      </c>
      <c r="D636" s="2" t="s">
        <v>754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147</v>
      </c>
      <c r="C637" s="2" t="s">
        <v>255</v>
      </c>
      <c r="D637" s="2" t="s">
        <v>420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147</v>
      </c>
      <c r="C638" s="2" t="s">
        <v>291</v>
      </c>
      <c r="D638" s="2" t="s">
        <v>755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198</v>
      </c>
      <c r="C639" s="2" t="s">
        <v>199</v>
      </c>
      <c r="D639" s="2" t="s">
        <v>421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182</v>
      </c>
      <c r="C640" s="2" t="s">
        <v>369</v>
      </c>
      <c r="D640" s="2" t="s">
        <v>756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96</v>
      </c>
      <c r="C641" s="2" t="s">
        <v>96</v>
      </c>
      <c r="D641" s="2" t="s">
        <v>97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147</v>
      </c>
      <c r="C642" s="2" t="s">
        <v>442</v>
      </c>
      <c r="D642" s="2" t="s">
        <v>757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182</v>
      </c>
      <c r="C643" s="2" t="s">
        <v>444</v>
      </c>
      <c r="D643" s="2" t="s">
        <v>758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246</v>
      </c>
      <c r="C644" s="2" t="s">
        <v>432</v>
      </c>
      <c r="D644" s="2" t="s">
        <v>759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96</v>
      </c>
      <c r="C645" s="2" t="s">
        <v>141</v>
      </c>
      <c r="D645" s="2" t="s">
        <v>195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198</v>
      </c>
      <c r="C646" s="2" t="s">
        <v>260</v>
      </c>
      <c r="D646" s="2" t="s">
        <v>422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246</v>
      </c>
      <c r="C647" s="2" t="s">
        <v>246</v>
      </c>
      <c r="D647" s="2" t="s">
        <v>760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182</v>
      </c>
      <c r="C648" s="2" t="s">
        <v>183</v>
      </c>
      <c r="D648" s="2" t="s">
        <v>184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144</v>
      </c>
      <c r="C649" s="2" t="s">
        <v>144</v>
      </c>
      <c r="D649" s="2" t="s">
        <v>423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151</v>
      </c>
      <c r="C650" s="2" t="s">
        <v>247</v>
      </c>
      <c r="D650" s="2" t="s">
        <v>761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198</v>
      </c>
      <c r="C651" s="2" t="s">
        <v>199</v>
      </c>
      <c r="D651" s="2" t="s">
        <v>762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182</v>
      </c>
      <c r="C652" s="2" t="s">
        <v>364</v>
      </c>
      <c r="D652" s="2" t="s">
        <v>763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109</v>
      </c>
      <c r="C653" s="2" t="s">
        <v>282</v>
      </c>
      <c r="D653" s="2" t="s">
        <v>764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96</v>
      </c>
      <c r="C654" s="2" t="s">
        <v>452</v>
      </c>
      <c r="D654" s="2" t="s">
        <v>765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109</v>
      </c>
      <c r="C655" s="2" t="s">
        <v>110</v>
      </c>
      <c r="D655" s="2" t="s">
        <v>766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109</v>
      </c>
      <c r="C656" s="2" t="s">
        <v>352</v>
      </c>
      <c r="D656" s="2" t="s">
        <v>767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182</v>
      </c>
      <c r="C657" s="2" t="s">
        <v>428</v>
      </c>
      <c r="D657" s="2" t="s">
        <v>768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161</v>
      </c>
      <c r="C658" s="2" t="s">
        <v>222</v>
      </c>
      <c r="D658" s="2" t="s">
        <v>769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161</v>
      </c>
      <c r="C659" s="2" t="s">
        <v>222</v>
      </c>
      <c r="D659" s="2" t="s">
        <v>770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246</v>
      </c>
      <c r="C660" s="2" t="s">
        <v>333</v>
      </c>
      <c r="D660" s="2" t="s">
        <v>771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246</v>
      </c>
      <c r="C661" s="2" t="s">
        <v>333</v>
      </c>
      <c r="D661" s="2" t="s">
        <v>772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147</v>
      </c>
      <c r="C662" s="2" t="s">
        <v>442</v>
      </c>
      <c r="D662" s="2" t="s">
        <v>773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99</v>
      </c>
      <c r="C663" s="2" t="s">
        <v>100</v>
      </c>
      <c r="D663" s="2" t="s">
        <v>115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96</v>
      </c>
      <c r="C664" s="2" t="s">
        <v>103</v>
      </c>
      <c r="D664" s="2" t="s">
        <v>159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136</v>
      </c>
      <c r="C665" s="2" t="s">
        <v>398</v>
      </c>
      <c r="D665" s="2" t="s">
        <v>774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109</v>
      </c>
      <c r="C666" s="2" t="s">
        <v>310</v>
      </c>
      <c r="D666" s="2" t="s">
        <v>775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99</v>
      </c>
      <c r="C667" s="2" t="s">
        <v>210</v>
      </c>
      <c r="D667" s="2" t="s">
        <v>776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246</v>
      </c>
      <c r="C668" s="2" t="s">
        <v>246</v>
      </c>
      <c r="D668" s="2" t="s">
        <v>777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99</v>
      </c>
      <c r="C669" s="2" t="s">
        <v>210</v>
      </c>
      <c r="D669" s="2" t="s">
        <v>230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198</v>
      </c>
      <c r="C670" s="2" t="s">
        <v>260</v>
      </c>
      <c r="D670" s="2" t="s">
        <v>321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198</v>
      </c>
      <c r="C671" s="2" t="s">
        <v>207</v>
      </c>
      <c r="D671" s="2" t="s">
        <v>778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99</v>
      </c>
      <c r="C672" s="2" t="s">
        <v>100</v>
      </c>
      <c r="D672" s="2" t="s">
        <v>106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147</v>
      </c>
      <c r="C673" s="2" t="s">
        <v>358</v>
      </c>
      <c r="D673" s="2" t="s">
        <v>359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151</v>
      </c>
      <c r="C674" s="2" t="s">
        <v>152</v>
      </c>
      <c r="D674" s="2" t="s">
        <v>779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151</v>
      </c>
      <c r="C675" s="2" t="s">
        <v>152</v>
      </c>
      <c r="D675" s="2" t="s">
        <v>171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151</v>
      </c>
      <c r="C676" s="2" t="s">
        <v>205</v>
      </c>
      <c r="D676" s="2" t="s">
        <v>780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109</v>
      </c>
      <c r="C677" s="2" t="s">
        <v>310</v>
      </c>
      <c r="D677" s="2" t="s">
        <v>781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4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N4" activePane="bottomRight" state="frozen"/>
      <selection pane="bottomRight" activeCell="CP17" sqref="CP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16869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  <c r="CN3" s="7" t="s">
        <v>785</v>
      </c>
      <c r="CO3" s="7" t="s">
        <v>94</v>
      </c>
      <c r="CP3" s="7" t="s">
        <v>95</v>
      </c>
    </row>
    <row r="4" spans="1:177">
      <c r="A4">
        <v>1</v>
      </c>
      <c r="B4" s="2" t="s">
        <v>161</v>
      </c>
      <c r="C4" s="4">
        <f>+MAX(D4:HH4)</f>
        <v>346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</row>
    <row r="5" spans="1:177">
      <c r="A5">
        <v>2</v>
      </c>
      <c r="B5" s="2" t="s">
        <v>198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</row>
    <row r="6" spans="1:177">
      <c r="A6">
        <v>3</v>
      </c>
      <c r="B6" s="2" t="s">
        <v>136</v>
      </c>
      <c r="C6" s="4">
        <f t="shared" si="2"/>
        <v>568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</row>
    <row r="7" spans="1:177">
      <c r="A7">
        <v>4</v>
      </c>
      <c r="B7" s="2" t="s">
        <v>147</v>
      </c>
      <c r="C7" s="4">
        <f t="shared" si="2"/>
        <v>468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</row>
    <row r="8" spans="1:177">
      <c r="A8">
        <v>5</v>
      </c>
      <c r="B8" s="2" t="s">
        <v>151</v>
      </c>
      <c r="C8" s="4">
        <f t="shared" si="2"/>
        <v>318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</row>
    <row r="9" spans="1:177">
      <c r="A9">
        <v>6</v>
      </c>
      <c r="B9" s="2" t="s">
        <v>154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</row>
    <row r="10" spans="1:177">
      <c r="A10">
        <v>7</v>
      </c>
      <c r="B10" s="2" t="s">
        <v>246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</row>
    <row r="11" spans="1:177">
      <c r="A11">
        <v>8</v>
      </c>
      <c r="B11" s="2" t="s">
        <v>96</v>
      </c>
      <c r="C11" s="4">
        <f t="shared" si="2"/>
        <v>10715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</row>
    <row r="12" spans="1:177">
      <c r="A12">
        <v>9</v>
      </c>
      <c r="B12" s="2" t="s">
        <v>109</v>
      </c>
      <c r="C12" s="4">
        <f t="shared" si="2"/>
        <v>816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</row>
    <row r="13" spans="1:177">
      <c r="A13">
        <v>10</v>
      </c>
      <c r="B13" s="2" t="s">
        <v>144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</row>
    <row r="14" spans="1:177">
      <c r="A14">
        <v>11</v>
      </c>
      <c r="B14" s="2" t="s">
        <v>249</v>
      </c>
      <c r="C14" s="4">
        <f t="shared" si="2"/>
        <v>0</v>
      </c>
    </row>
    <row r="15" spans="1:177">
      <c r="A15">
        <v>12</v>
      </c>
      <c r="B15" s="2" t="s">
        <v>182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</row>
    <row r="16" spans="1:177">
      <c r="A16">
        <v>13</v>
      </c>
      <c r="B16" s="2" t="s">
        <v>99</v>
      </c>
      <c r="C16" s="4">
        <f t="shared" si="2"/>
        <v>3101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</row>
    <row r="4" spans="1:119">
      <c r="A4">
        <v>1</v>
      </c>
      <c r="B4" s="2" t="s">
        <v>161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198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136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147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151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154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246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96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109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144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249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182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99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4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K677"/>
  <sheetViews>
    <sheetView showGridLines="0" tabSelected="1" workbookViewId="0">
      <pane xSplit="4" topLeftCell="E215" activePane="topRight" state="frozen"/>
      <selection pane="topRight" activeCell="K4" sqref="K4:K218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5.7109375" customWidth="1"/>
  </cols>
  <sheetData>
    <row r="2" spans="1:11" ht="15">
      <c r="E2" s="23">
        <f>SUM(Recupera_PN_ACUM[Recuperados])</f>
        <v>9542</v>
      </c>
      <c r="F2" s="23">
        <f>SUM(Recupera_PN_ACUM[03-06-2020])</f>
        <v>8782</v>
      </c>
      <c r="G2" s="23">
        <f>SUM(Recupera_PN_ACUM[04-06-2020])</f>
        <v>9168</v>
      </c>
      <c r="H2" s="72">
        <f>SUM(Recupera_PN_ACUM[5/6/2020])</f>
        <v>9283</v>
      </c>
      <c r="I2" s="23">
        <f>SUM(Recupera_PN_ACUM[6/6/2020])</f>
        <v>0</v>
      </c>
      <c r="J2" s="71">
        <f>SUM(Recupera_PN_ACUM[07-06-2020])</f>
        <v>9542</v>
      </c>
      <c r="K2" s="71">
        <f>SUM(K4)</f>
        <v>1</v>
      </c>
    </row>
    <row r="3" spans="1:11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786</v>
      </c>
      <c r="F3" s="8" t="s">
        <v>787</v>
      </c>
      <c r="G3" s="8" t="s">
        <v>788</v>
      </c>
      <c r="H3" s="8" t="s">
        <v>789</v>
      </c>
      <c r="I3" s="8" t="s">
        <v>790</v>
      </c>
      <c r="J3" s="8" t="s">
        <v>791</v>
      </c>
      <c r="K3" s="8" t="s">
        <v>792</v>
      </c>
    </row>
    <row r="4" spans="1:11" ht="15">
      <c r="A4" s="53">
        <v>80819</v>
      </c>
      <c r="B4" s="54" t="s">
        <v>96</v>
      </c>
      <c r="C4" s="54" t="s">
        <v>96</v>
      </c>
      <c r="D4" s="54" t="s">
        <v>97</v>
      </c>
      <c r="E4" s="21">
        <f>+MAX(F4:FK4)</f>
        <v>536</v>
      </c>
      <c r="F4" s="25">
        <v>513</v>
      </c>
      <c r="G4" s="25">
        <v>527</v>
      </c>
      <c r="H4" s="25">
        <v>536</v>
      </c>
      <c r="I4" s="25"/>
      <c r="J4">
        <v>536</v>
      </c>
      <c r="K4">
        <v>1</v>
      </c>
    </row>
    <row r="5" spans="1:11" ht="15">
      <c r="A5" s="53">
        <v>130101</v>
      </c>
      <c r="B5" s="54" t="s">
        <v>99</v>
      </c>
      <c r="C5" s="54" t="s">
        <v>100</v>
      </c>
      <c r="D5" s="54" t="s">
        <v>101</v>
      </c>
      <c r="E5" s="21">
        <f>+MAX(F5:FK5)</f>
        <v>433</v>
      </c>
      <c r="F5" s="25">
        <v>425</v>
      </c>
      <c r="G5" s="25">
        <v>425</v>
      </c>
      <c r="H5" s="25">
        <v>433</v>
      </c>
      <c r="I5" s="25"/>
      <c r="J5">
        <v>433</v>
      </c>
    </row>
    <row r="6" spans="1:11" ht="15">
      <c r="A6" s="53">
        <v>80821</v>
      </c>
      <c r="B6" s="54" t="s">
        <v>96</v>
      </c>
      <c r="C6" s="54" t="s">
        <v>96</v>
      </c>
      <c r="D6" s="54" t="s">
        <v>102</v>
      </c>
      <c r="E6" s="21">
        <f>+MAX(F6:FK6)</f>
        <v>332</v>
      </c>
      <c r="F6" s="25">
        <v>327</v>
      </c>
      <c r="G6" s="25">
        <v>332</v>
      </c>
      <c r="H6" s="25">
        <v>332</v>
      </c>
      <c r="I6" s="25"/>
      <c r="J6">
        <v>332</v>
      </c>
    </row>
    <row r="7" spans="1:11" ht="15">
      <c r="A7" s="53">
        <v>80813</v>
      </c>
      <c r="B7" s="54" t="s">
        <v>96</v>
      </c>
      <c r="C7" s="54" t="s">
        <v>96</v>
      </c>
      <c r="D7" s="54" t="s">
        <v>107</v>
      </c>
      <c r="E7" s="21">
        <f>+MAX(F7:FK7)</f>
        <v>294</v>
      </c>
      <c r="F7" s="25"/>
      <c r="G7" s="25">
        <v>294</v>
      </c>
      <c r="H7" s="25">
        <v>294</v>
      </c>
      <c r="I7" s="25"/>
      <c r="J7">
        <v>294</v>
      </c>
    </row>
    <row r="8" spans="1:11" ht="15">
      <c r="A8" s="53">
        <v>80812</v>
      </c>
      <c r="B8" s="54" t="s">
        <v>96</v>
      </c>
      <c r="C8" s="54" t="s">
        <v>96</v>
      </c>
      <c r="D8" s="54" t="s">
        <v>108</v>
      </c>
      <c r="E8" s="21">
        <f>+MAX(F8:FK8)</f>
        <v>287</v>
      </c>
      <c r="F8" s="25">
        <v>286</v>
      </c>
      <c r="G8" s="25">
        <v>286</v>
      </c>
      <c r="H8" s="25">
        <v>287</v>
      </c>
      <c r="I8" s="25"/>
      <c r="J8">
        <v>287</v>
      </c>
    </row>
    <row r="9" spans="1:11" ht="15">
      <c r="A9" s="53">
        <v>80817</v>
      </c>
      <c r="B9" s="54" t="s">
        <v>96</v>
      </c>
      <c r="C9" s="54" t="s">
        <v>96</v>
      </c>
      <c r="D9" s="54" t="s">
        <v>98</v>
      </c>
      <c r="E9" s="21">
        <f>+MAX(F9:FK9)</f>
        <v>341</v>
      </c>
      <c r="F9" s="25">
        <v>272</v>
      </c>
      <c r="G9" s="25">
        <v>281</v>
      </c>
      <c r="H9" s="25">
        <v>284</v>
      </c>
      <c r="I9" s="25"/>
      <c r="J9">
        <v>341</v>
      </c>
    </row>
    <row r="10" spans="1:11" ht="15">
      <c r="A10" s="53">
        <v>130106</v>
      </c>
      <c r="B10" s="54" t="s">
        <v>99</v>
      </c>
      <c r="C10" s="54" t="s">
        <v>100</v>
      </c>
      <c r="D10" s="54" t="s">
        <v>106</v>
      </c>
      <c r="E10" s="21">
        <f>+MAX(F10:FK10)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</row>
    <row r="11" spans="1:11" ht="15">
      <c r="A11" s="53">
        <v>80805</v>
      </c>
      <c r="B11" s="54" t="s">
        <v>96</v>
      </c>
      <c r="C11" s="54" t="s">
        <v>96</v>
      </c>
      <c r="D11" s="54" t="s">
        <v>105</v>
      </c>
      <c r="E11" s="21">
        <f>+MAX(F11:FK11)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</row>
    <row r="12" spans="1:11" ht="15">
      <c r="A12" s="53">
        <v>81002</v>
      </c>
      <c r="B12" s="54" t="s">
        <v>96</v>
      </c>
      <c r="C12" s="54" t="s">
        <v>103</v>
      </c>
      <c r="D12" s="54" t="s">
        <v>104</v>
      </c>
      <c r="E12" s="21">
        <f>+MAX(F12:FK12)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</row>
    <row r="13" spans="1:11" ht="15">
      <c r="A13" s="53">
        <v>80809</v>
      </c>
      <c r="B13" s="54" t="s">
        <v>96</v>
      </c>
      <c r="C13" s="54" t="s">
        <v>96</v>
      </c>
      <c r="D13" s="54" t="s">
        <v>114</v>
      </c>
      <c r="E13" s="21">
        <f>+MAX(F13:FK13)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</row>
    <row r="14" spans="1:11" ht="15">
      <c r="A14" s="53">
        <v>130105</v>
      </c>
      <c r="B14" s="54" t="s">
        <v>99</v>
      </c>
      <c r="C14" s="54" t="s">
        <v>100</v>
      </c>
      <c r="D14" s="54" t="s">
        <v>115</v>
      </c>
      <c r="E14" s="21">
        <f>+MAX(F14:FK14)</f>
        <v>236</v>
      </c>
      <c r="F14" s="25">
        <v>233</v>
      </c>
      <c r="G14" s="25">
        <v>235</v>
      </c>
      <c r="H14" s="25">
        <v>236</v>
      </c>
      <c r="I14" s="25"/>
      <c r="J14">
        <v>236</v>
      </c>
    </row>
    <row r="15" spans="1:11" ht="15">
      <c r="A15" s="53">
        <v>80814</v>
      </c>
      <c r="B15" s="54" t="s">
        <v>96</v>
      </c>
      <c r="C15" s="54" t="s">
        <v>96</v>
      </c>
      <c r="D15" s="54" t="s">
        <v>120</v>
      </c>
      <c r="E15" s="21">
        <f>+MAX(F15:FK15)</f>
        <v>211</v>
      </c>
      <c r="F15" s="25">
        <v>208</v>
      </c>
      <c r="G15" s="25">
        <v>209</v>
      </c>
      <c r="H15" s="25">
        <v>211</v>
      </c>
      <c r="I15" s="25"/>
      <c r="J15">
        <v>211</v>
      </c>
    </row>
    <row r="16" spans="1:11" ht="24">
      <c r="A16" s="53">
        <v>130102</v>
      </c>
      <c r="B16" s="54" t="s">
        <v>99</v>
      </c>
      <c r="C16" s="54" t="s">
        <v>100</v>
      </c>
      <c r="D16" s="54" t="s">
        <v>118</v>
      </c>
      <c r="E16" s="21">
        <f>+MAX(F16:FK16)</f>
        <v>197</v>
      </c>
      <c r="F16" s="25">
        <v>192</v>
      </c>
      <c r="G16" s="25">
        <v>195</v>
      </c>
      <c r="H16" s="25">
        <v>197</v>
      </c>
      <c r="I16" s="25"/>
      <c r="J16">
        <v>197</v>
      </c>
    </row>
    <row r="17" spans="1:10" ht="15">
      <c r="A17" s="53">
        <v>80802</v>
      </c>
      <c r="B17" s="54" t="s">
        <v>96</v>
      </c>
      <c r="C17" s="54" t="s">
        <v>96</v>
      </c>
      <c r="D17" s="54" t="s">
        <v>112</v>
      </c>
      <c r="E17" s="21">
        <f>+MAX(F17:FK17)</f>
        <v>195</v>
      </c>
      <c r="F17" s="25">
        <v>185</v>
      </c>
      <c r="G17" s="25">
        <v>192</v>
      </c>
      <c r="H17" s="25">
        <v>195</v>
      </c>
      <c r="I17" s="25"/>
      <c r="J17">
        <v>195</v>
      </c>
    </row>
    <row r="18" spans="1:10" ht="15">
      <c r="A18" s="53">
        <v>80820</v>
      </c>
      <c r="B18" s="54" t="s">
        <v>96</v>
      </c>
      <c r="C18" s="54" t="s">
        <v>96</v>
      </c>
      <c r="D18" s="54" t="s">
        <v>117</v>
      </c>
      <c r="E18" s="21">
        <f>+MAX(F18:FK18)</f>
        <v>192</v>
      </c>
      <c r="F18" s="25">
        <v>180</v>
      </c>
      <c r="G18" s="25">
        <v>187</v>
      </c>
      <c r="H18" s="25">
        <v>192</v>
      </c>
      <c r="I18" s="25"/>
      <c r="J18">
        <v>192</v>
      </c>
    </row>
    <row r="19" spans="1:10" ht="15">
      <c r="A19" s="53">
        <v>130107</v>
      </c>
      <c r="B19" s="54" t="s">
        <v>99</v>
      </c>
      <c r="C19" s="54" t="s">
        <v>100</v>
      </c>
      <c r="D19" s="54" t="s">
        <v>116</v>
      </c>
      <c r="E19" s="21">
        <f>+MAX(F19:FK19)</f>
        <v>174</v>
      </c>
      <c r="F19" s="25">
        <v>173</v>
      </c>
      <c r="G19" s="25">
        <v>173</v>
      </c>
      <c r="H19" s="25">
        <v>174</v>
      </c>
      <c r="I19" s="25"/>
      <c r="J19">
        <v>174</v>
      </c>
    </row>
    <row r="20" spans="1:10" ht="15">
      <c r="A20" s="53">
        <v>81007</v>
      </c>
      <c r="B20" s="54" t="s">
        <v>96</v>
      </c>
      <c r="C20" s="54" t="s">
        <v>103</v>
      </c>
      <c r="D20" s="54" t="s">
        <v>119</v>
      </c>
      <c r="E20" s="21">
        <f>+MAX(F20:FK20)</f>
        <v>161</v>
      </c>
      <c r="F20" s="25">
        <v>158</v>
      </c>
      <c r="G20" s="25">
        <v>160</v>
      </c>
      <c r="H20" s="25">
        <v>161</v>
      </c>
      <c r="I20" s="25"/>
      <c r="J20">
        <v>161</v>
      </c>
    </row>
    <row r="21" spans="1:10" ht="15">
      <c r="A21" s="53">
        <v>91103</v>
      </c>
      <c r="B21" s="54" t="s">
        <v>109</v>
      </c>
      <c r="C21" s="54" t="s">
        <v>180</v>
      </c>
      <c r="D21" s="54" t="s">
        <v>459</v>
      </c>
      <c r="E21" s="21">
        <f>+MAX(F21:FK21)</f>
        <v>160</v>
      </c>
      <c r="F21" s="25">
        <v>146</v>
      </c>
      <c r="G21" s="25">
        <v>148</v>
      </c>
      <c r="H21" s="25">
        <v>160</v>
      </c>
      <c r="I21" s="25"/>
      <c r="J21">
        <v>160</v>
      </c>
    </row>
    <row r="22" spans="1:10" ht="15">
      <c r="A22" s="53">
        <v>80803</v>
      </c>
      <c r="B22" s="54" t="s">
        <v>96</v>
      </c>
      <c r="C22" s="54" t="s">
        <v>96</v>
      </c>
      <c r="D22" s="54" t="s">
        <v>127</v>
      </c>
      <c r="E22" s="21">
        <f>+MAX(F22:FK22)</f>
        <v>158</v>
      </c>
      <c r="F22" s="25">
        <v>156</v>
      </c>
      <c r="G22" s="25">
        <v>157</v>
      </c>
      <c r="H22" s="25">
        <v>158</v>
      </c>
      <c r="I22" s="25"/>
      <c r="J22">
        <v>158</v>
      </c>
    </row>
    <row r="23" spans="1:10" ht="24">
      <c r="A23" s="53">
        <v>30602</v>
      </c>
      <c r="B23" s="54" t="s">
        <v>136</v>
      </c>
      <c r="C23" s="54" t="s">
        <v>137</v>
      </c>
      <c r="D23" s="54" t="s">
        <v>138</v>
      </c>
      <c r="E23" s="21">
        <f>+MAX(F23:FK23)</f>
        <v>155</v>
      </c>
      <c r="F23" s="25">
        <v>155</v>
      </c>
      <c r="G23" s="25">
        <v>155</v>
      </c>
      <c r="H23" s="25">
        <v>155</v>
      </c>
      <c r="I23" s="25"/>
      <c r="J23">
        <v>155</v>
      </c>
    </row>
    <row r="24" spans="1:10" ht="15">
      <c r="A24" s="53">
        <v>80822</v>
      </c>
      <c r="B24" s="54" t="s">
        <v>96</v>
      </c>
      <c r="C24" s="54" t="s">
        <v>96</v>
      </c>
      <c r="D24" s="54" t="s">
        <v>123</v>
      </c>
      <c r="E24" s="21">
        <f>+MAX(F24:FK24)</f>
        <v>154</v>
      </c>
      <c r="F24" s="25">
        <v>153</v>
      </c>
      <c r="G24" s="25">
        <v>154</v>
      </c>
      <c r="H24" s="25">
        <v>154</v>
      </c>
      <c r="I24" s="25"/>
      <c r="J24">
        <v>154</v>
      </c>
    </row>
    <row r="25" spans="1:10" ht="15">
      <c r="A25" s="53">
        <v>80816</v>
      </c>
      <c r="B25" s="54" t="s">
        <v>96</v>
      </c>
      <c r="C25" s="54" t="s">
        <v>96</v>
      </c>
      <c r="D25" s="54" t="s">
        <v>126</v>
      </c>
      <c r="E25" s="21">
        <f>+MAX(F25:FK25)</f>
        <v>143</v>
      </c>
      <c r="F25" s="25">
        <v>143</v>
      </c>
      <c r="G25" s="25">
        <v>143</v>
      </c>
      <c r="H25" s="25">
        <v>143</v>
      </c>
      <c r="I25" s="25"/>
      <c r="J25">
        <v>143</v>
      </c>
    </row>
    <row r="26" spans="1:10" ht="15">
      <c r="A26" s="53">
        <v>80811</v>
      </c>
      <c r="B26" s="54" t="s">
        <v>96</v>
      </c>
      <c r="C26" s="54" t="s">
        <v>96</v>
      </c>
      <c r="D26" s="54" t="s">
        <v>129</v>
      </c>
      <c r="E26" s="21">
        <f>+MAX(F26:FK26)</f>
        <v>142</v>
      </c>
      <c r="F26" s="25">
        <v>140</v>
      </c>
      <c r="G26" s="25">
        <v>142</v>
      </c>
      <c r="H26" s="25">
        <v>142</v>
      </c>
      <c r="I26" s="25"/>
      <c r="J26">
        <v>142</v>
      </c>
    </row>
    <row r="27" spans="1:10" ht="15">
      <c r="A27" s="53">
        <v>80806</v>
      </c>
      <c r="B27" s="54" t="s">
        <v>96</v>
      </c>
      <c r="C27" s="54" t="s">
        <v>96</v>
      </c>
      <c r="D27" s="54" t="s">
        <v>128</v>
      </c>
      <c r="E27" s="21">
        <f>+MAX(F27:FK27)</f>
        <v>139</v>
      </c>
      <c r="F27" s="25">
        <v>138</v>
      </c>
      <c r="G27" s="25">
        <v>138</v>
      </c>
      <c r="H27" s="25">
        <v>139</v>
      </c>
      <c r="I27" s="25"/>
      <c r="J27">
        <v>139</v>
      </c>
    </row>
    <row r="28" spans="1:10" ht="15">
      <c r="A28" s="53">
        <v>81001</v>
      </c>
      <c r="B28" s="54" t="s">
        <v>96</v>
      </c>
      <c r="C28" s="54" t="s">
        <v>103</v>
      </c>
      <c r="D28" s="54" t="s">
        <v>122</v>
      </c>
      <c r="E28" s="21">
        <f>+MAX(F28:FK28)</f>
        <v>138</v>
      </c>
      <c r="F28" s="25">
        <v>135</v>
      </c>
      <c r="G28" s="25">
        <v>137</v>
      </c>
      <c r="H28" s="25">
        <v>138</v>
      </c>
      <c r="I28" s="25"/>
      <c r="J28">
        <v>138</v>
      </c>
    </row>
    <row r="29" spans="1:10" ht="15">
      <c r="A29" s="53">
        <v>81006</v>
      </c>
      <c r="B29" s="54" t="s">
        <v>96</v>
      </c>
      <c r="C29" s="54" t="s">
        <v>103</v>
      </c>
      <c r="D29" s="54" t="s">
        <v>125</v>
      </c>
      <c r="E29" s="21">
        <f>+MAX(F29:FK29)</f>
        <v>136</v>
      </c>
      <c r="F29" s="25">
        <v>132</v>
      </c>
      <c r="G29" s="25">
        <v>133</v>
      </c>
      <c r="H29" s="25">
        <v>136</v>
      </c>
      <c r="I29" s="25"/>
      <c r="J29">
        <v>136</v>
      </c>
    </row>
    <row r="30" spans="1:10" ht="15">
      <c r="A30" s="53">
        <v>80823</v>
      </c>
      <c r="B30" s="54" t="s">
        <v>96</v>
      </c>
      <c r="C30" s="54" t="s">
        <v>96</v>
      </c>
      <c r="D30" s="54" t="s">
        <v>124</v>
      </c>
      <c r="E30" s="21">
        <f>+MAX(F30:FK30)</f>
        <v>135</v>
      </c>
      <c r="F30" s="25">
        <v>130</v>
      </c>
      <c r="G30" s="25">
        <v>135</v>
      </c>
      <c r="H30" s="25">
        <v>135</v>
      </c>
      <c r="I30" s="25"/>
      <c r="J30">
        <v>135</v>
      </c>
    </row>
    <row r="31" spans="1:10" ht="15">
      <c r="A31" s="53">
        <v>80810</v>
      </c>
      <c r="B31" s="54" t="s">
        <v>96</v>
      </c>
      <c r="C31" s="54" t="s">
        <v>96</v>
      </c>
      <c r="D31" s="54" t="s">
        <v>130</v>
      </c>
      <c r="E31" s="21">
        <f>+MAX(F31:FK31)</f>
        <v>124</v>
      </c>
      <c r="F31" s="25">
        <v>119</v>
      </c>
      <c r="G31" s="25">
        <v>124</v>
      </c>
      <c r="H31" s="25">
        <v>124</v>
      </c>
      <c r="I31" s="25"/>
      <c r="J31">
        <v>124</v>
      </c>
    </row>
    <row r="32" spans="1:10" ht="15">
      <c r="A32" s="53">
        <v>80826</v>
      </c>
      <c r="B32" s="54" t="s">
        <v>96</v>
      </c>
      <c r="C32" s="54" t="s">
        <v>96</v>
      </c>
      <c r="D32" s="54" t="s">
        <v>131</v>
      </c>
      <c r="E32" s="21">
        <f>+MAX(F32:FK32)</f>
        <v>121</v>
      </c>
      <c r="F32" s="25">
        <v>121</v>
      </c>
      <c r="G32" s="25">
        <v>121</v>
      </c>
      <c r="H32" s="25">
        <v>121</v>
      </c>
      <c r="I32" s="25"/>
      <c r="J32">
        <v>121</v>
      </c>
    </row>
    <row r="33" spans="1:10" ht="15">
      <c r="A33" s="53">
        <v>130708</v>
      </c>
      <c r="B33" s="54" t="s">
        <v>99</v>
      </c>
      <c r="C33" s="54" t="s">
        <v>133</v>
      </c>
      <c r="D33" s="54" t="s">
        <v>134</v>
      </c>
      <c r="E33" s="21">
        <f>+MAX(F33:FK33)</f>
        <v>118</v>
      </c>
      <c r="F33" s="25">
        <v>117</v>
      </c>
      <c r="G33" s="25">
        <v>118</v>
      </c>
      <c r="H33" s="25">
        <v>118</v>
      </c>
      <c r="I33" s="25"/>
      <c r="J33">
        <v>118</v>
      </c>
    </row>
    <row r="34" spans="1:10" ht="15">
      <c r="A34" s="53">
        <v>80807</v>
      </c>
      <c r="B34" s="54" t="s">
        <v>96</v>
      </c>
      <c r="C34" s="54" t="s">
        <v>96</v>
      </c>
      <c r="D34" s="54" t="s">
        <v>140</v>
      </c>
      <c r="E34" s="21">
        <f>+MAX(F34:FK34)</f>
        <v>114</v>
      </c>
      <c r="F34" s="25">
        <v>113</v>
      </c>
      <c r="G34" s="25">
        <v>114</v>
      </c>
      <c r="H34" s="25">
        <v>114</v>
      </c>
      <c r="I34" s="25"/>
      <c r="J34">
        <v>114</v>
      </c>
    </row>
    <row r="35" spans="1:10" ht="15">
      <c r="A35" s="53">
        <v>130717</v>
      </c>
      <c r="B35" s="54" t="s">
        <v>99</v>
      </c>
      <c r="C35" s="54" t="s">
        <v>133</v>
      </c>
      <c r="D35" s="54" t="s">
        <v>139</v>
      </c>
      <c r="E35" s="21">
        <f>+MAX(F35:FK35)</f>
        <v>113</v>
      </c>
      <c r="F35" s="25">
        <v>112</v>
      </c>
      <c r="G35" s="25">
        <v>112</v>
      </c>
      <c r="H35" s="25">
        <v>113</v>
      </c>
      <c r="I35" s="25"/>
      <c r="J35">
        <v>113</v>
      </c>
    </row>
    <row r="36" spans="1:10" ht="15">
      <c r="A36" s="53">
        <v>81003</v>
      </c>
      <c r="B36" s="54" t="s">
        <v>96</v>
      </c>
      <c r="C36" s="54" t="s">
        <v>103</v>
      </c>
      <c r="D36" s="54" t="s">
        <v>135</v>
      </c>
      <c r="E36" s="21">
        <f>+MAX(F36:FK36)</f>
        <v>110</v>
      </c>
      <c r="F36" s="25">
        <v>109</v>
      </c>
      <c r="G36" s="25">
        <v>110</v>
      </c>
      <c r="H36" s="25">
        <v>110</v>
      </c>
      <c r="I36" s="25"/>
      <c r="J36">
        <v>110</v>
      </c>
    </row>
    <row r="37" spans="1:10" ht="24">
      <c r="A37" s="53">
        <v>100101</v>
      </c>
      <c r="B37" s="54" t="s">
        <v>144</v>
      </c>
      <c r="C37" s="54" t="s">
        <v>144</v>
      </c>
      <c r="D37" s="54" t="s">
        <v>145</v>
      </c>
      <c r="E37" s="21">
        <f>+MAX(F37:FK37)</f>
        <v>110</v>
      </c>
      <c r="F37" s="25">
        <v>110</v>
      </c>
      <c r="G37" s="25">
        <v>110</v>
      </c>
      <c r="H37" s="25">
        <v>110</v>
      </c>
      <c r="I37" s="25"/>
      <c r="J37">
        <v>110</v>
      </c>
    </row>
    <row r="38" spans="1:10" ht="15">
      <c r="A38" s="53">
        <v>91001</v>
      </c>
      <c r="B38" s="54" t="s">
        <v>109</v>
      </c>
      <c r="C38" s="54" t="s">
        <v>110</v>
      </c>
      <c r="D38" s="54" t="s">
        <v>111</v>
      </c>
      <c r="E38" s="21">
        <f>+MAX(F38:FK38)</f>
        <v>105</v>
      </c>
      <c r="F38" s="25">
        <v>105</v>
      </c>
      <c r="G38" s="25">
        <v>105</v>
      </c>
      <c r="H38" s="25">
        <v>105</v>
      </c>
      <c r="I38" s="25"/>
      <c r="J38">
        <v>105</v>
      </c>
    </row>
    <row r="39" spans="1:10" ht="15">
      <c r="A39" s="53">
        <v>81008</v>
      </c>
      <c r="B39" s="54" t="s">
        <v>96</v>
      </c>
      <c r="C39" s="54" t="s">
        <v>103</v>
      </c>
      <c r="D39" s="54" t="s">
        <v>132</v>
      </c>
      <c r="E39" s="21">
        <f>+MAX(F39:FK39)</f>
        <v>103</v>
      </c>
      <c r="F39" s="25">
        <v>101</v>
      </c>
      <c r="G39" s="25">
        <v>101</v>
      </c>
      <c r="H39" s="25">
        <v>103</v>
      </c>
      <c r="I39" s="25"/>
      <c r="J39">
        <v>103</v>
      </c>
    </row>
    <row r="40" spans="1:10" ht="15">
      <c r="A40" s="53">
        <v>80501</v>
      </c>
      <c r="B40" s="54" t="s">
        <v>96</v>
      </c>
      <c r="C40" s="54" t="s">
        <v>141</v>
      </c>
      <c r="D40" s="54" t="s">
        <v>142</v>
      </c>
      <c r="E40" s="21">
        <f>+MAX(F40:FK40)</f>
        <v>94</v>
      </c>
      <c r="F40" s="25">
        <v>93</v>
      </c>
      <c r="G40" s="25">
        <v>94</v>
      </c>
      <c r="H40" s="25">
        <v>94</v>
      </c>
      <c r="I40" s="25"/>
      <c r="J40">
        <v>94</v>
      </c>
    </row>
    <row r="41" spans="1:10" ht="15">
      <c r="A41" s="53">
        <v>81009</v>
      </c>
      <c r="B41" s="54" t="s">
        <v>96</v>
      </c>
      <c r="C41" s="54" t="s">
        <v>103</v>
      </c>
      <c r="D41" s="54" t="s">
        <v>143</v>
      </c>
      <c r="E41" s="21">
        <f>+MAX(F41:FK41)</f>
        <v>93</v>
      </c>
      <c r="F41" s="25">
        <v>92</v>
      </c>
      <c r="G41" s="25">
        <v>92</v>
      </c>
      <c r="H41" s="25">
        <v>93</v>
      </c>
      <c r="I41" s="25"/>
      <c r="J41">
        <v>93</v>
      </c>
    </row>
    <row r="42" spans="1:10" ht="24">
      <c r="A42" s="53">
        <v>100102</v>
      </c>
      <c r="B42" s="54" t="s">
        <v>144</v>
      </c>
      <c r="C42" s="54" t="s">
        <v>144</v>
      </c>
      <c r="D42" s="54" t="s">
        <v>157</v>
      </c>
      <c r="E42" s="21">
        <f>+MAX(F42:FK42)</f>
        <v>91</v>
      </c>
      <c r="F42" s="25">
        <v>91</v>
      </c>
      <c r="G42" s="25">
        <v>91</v>
      </c>
      <c r="H42" s="25">
        <v>91</v>
      </c>
      <c r="I42" s="25"/>
      <c r="J42">
        <v>91</v>
      </c>
    </row>
    <row r="43" spans="1:10" ht="15">
      <c r="A43" s="53">
        <v>130702</v>
      </c>
      <c r="B43" s="54" t="s">
        <v>99</v>
      </c>
      <c r="C43" s="54" t="s">
        <v>133</v>
      </c>
      <c r="D43" s="54" t="s">
        <v>146</v>
      </c>
      <c r="E43" s="21">
        <f>+MAX(F43:FK43)</f>
        <v>87</v>
      </c>
      <c r="F43" s="25">
        <v>86</v>
      </c>
      <c r="G43" s="25">
        <v>86</v>
      </c>
      <c r="H43" s="25">
        <v>87</v>
      </c>
      <c r="I43" s="25"/>
      <c r="J43">
        <v>87</v>
      </c>
    </row>
    <row r="44" spans="1:10" ht="15">
      <c r="A44" s="53">
        <v>50208</v>
      </c>
      <c r="B44" s="54" t="s">
        <v>151</v>
      </c>
      <c r="C44" s="54" t="s">
        <v>152</v>
      </c>
      <c r="D44" s="54" t="s">
        <v>153</v>
      </c>
      <c r="E44" s="21">
        <f>+MAX(F44:FK44)</f>
        <v>85</v>
      </c>
      <c r="F44" s="25">
        <v>85</v>
      </c>
      <c r="G44" s="25">
        <v>85</v>
      </c>
      <c r="H44" s="25">
        <v>85</v>
      </c>
      <c r="I44" s="25"/>
      <c r="J44">
        <v>85</v>
      </c>
    </row>
    <row r="45" spans="1:10" ht="15">
      <c r="A45" s="53">
        <v>130709</v>
      </c>
      <c r="B45" s="54" t="s">
        <v>99</v>
      </c>
      <c r="C45" s="54" t="s">
        <v>133</v>
      </c>
      <c r="D45" s="54" t="s">
        <v>154</v>
      </c>
      <c r="E45" s="21">
        <f>+MAX(F45:FK45)</f>
        <v>83</v>
      </c>
      <c r="F45" s="25">
        <v>83</v>
      </c>
      <c r="G45" s="25">
        <v>83</v>
      </c>
      <c r="H45" s="25">
        <v>83</v>
      </c>
      <c r="I45" s="25"/>
      <c r="J45">
        <v>83</v>
      </c>
    </row>
    <row r="46" spans="1:10" ht="15">
      <c r="A46" s="53">
        <v>40102</v>
      </c>
      <c r="B46" s="54" t="s">
        <v>147</v>
      </c>
      <c r="C46" s="54" t="s">
        <v>148</v>
      </c>
      <c r="D46" s="54" t="s">
        <v>149</v>
      </c>
      <c r="E46" s="21">
        <f>+MAX(F46:FK46)</f>
        <v>82</v>
      </c>
      <c r="F46" s="25">
        <v>82</v>
      </c>
      <c r="G46" s="25">
        <v>82</v>
      </c>
      <c r="H46" s="25">
        <v>82</v>
      </c>
      <c r="I46" s="25"/>
      <c r="J46">
        <v>82</v>
      </c>
    </row>
    <row r="47" spans="1:10" ht="15">
      <c r="A47" s="53">
        <v>130108</v>
      </c>
      <c r="B47" s="54" t="s">
        <v>99</v>
      </c>
      <c r="C47" s="54" t="s">
        <v>100</v>
      </c>
      <c r="D47" s="54" t="s">
        <v>155</v>
      </c>
      <c r="E47" s="21">
        <f>+MAX(F47:FK47)</f>
        <v>79</v>
      </c>
      <c r="F47" s="25">
        <v>76</v>
      </c>
      <c r="G47" s="25">
        <v>77</v>
      </c>
      <c r="H47" s="25">
        <v>79</v>
      </c>
      <c r="I47" s="25"/>
      <c r="J47">
        <v>79</v>
      </c>
    </row>
    <row r="48" spans="1:10" ht="15">
      <c r="A48" s="53">
        <v>30107</v>
      </c>
      <c r="B48" s="54" t="s">
        <v>136</v>
      </c>
      <c r="C48" s="54" t="s">
        <v>136</v>
      </c>
      <c r="D48" s="54" t="s">
        <v>150</v>
      </c>
      <c r="E48" s="21">
        <f>+MAX(F48:FK48)</f>
        <v>78</v>
      </c>
      <c r="F48" s="25">
        <v>76</v>
      </c>
      <c r="G48" s="25">
        <v>78</v>
      </c>
      <c r="H48" s="25">
        <v>78</v>
      </c>
      <c r="I48" s="25"/>
      <c r="J48">
        <v>78</v>
      </c>
    </row>
    <row r="49" spans="1:10" ht="15">
      <c r="A49" s="53">
        <v>80818</v>
      </c>
      <c r="B49" s="54" t="s">
        <v>96</v>
      </c>
      <c r="C49" s="54" t="s">
        <v>96</v>
      </c>
      <c r="D49" s="54" t="s">
        <v>160</v>
      </c>
      <c r="E49" s="21">
        <f>+MAX(F49:FK49)</f>
        <v>73</v>
      </c>
      <c r="F49" s="25">
        <v>73</v>
      </c>
      <c r="G49" s="25">
        <v>73</v>
      </c>
      <c r="H49" s="25">
        <v>73</v>
      </c>
      <c r="I49" s="25"/>
      <c r="J49">
        <v>73</v>
      </c>
    </row>
    <row r="50" spans="1:10" ht="15">
      <c r="A50" s="53">
        <v>80808</v>
      </c>
      <c r="B50" s="54" t="s">
        <v>96</v>
      </c>
      <c r="C50" s="54" t="s">
        <v>96</v>
      </c>
      <c r="D50" s="54" t="s">
        <v>158</v>
      </c>
      <c r="E50" s="21">
        <f>+MAX(F50:FK50)</f>
        <v>67</v>
      </c>
      <c r="F50" s="25">
        <v>66</v>
      </c>
      <c r="G50" s="25">
        <v>66</v>
      </c>
      <c r="H50" s="25">
        <v>67</v>
      </c>
      <c r="I50" s="25"/>
      <c r="J50">
        <v>67</v>
      </c>
    </row>
    <row r="51" spans="1:10" ht="15">
      <c r="A51" s="53">
        <v>130716</v>
      </c>
      <c r="B51" s="54" t="s">
        <v>99</v>
      </c>
      <c r="C51" s="54" t="s">
        <v>133</v>
      </c>
      <c r="D51" s="54" t="s">
        <v>156</v>
      </c>
      <c r="E51" s="21">
        <f>+MAX(F51:FK51)</f>
        <v>63</v>
      </c>
      <c r="F51" s="25">
        <v>60</v>
      </c>
      <c r="G51" s="25">
        <v>60</v>
      </c>
      <c r="H51" s="25">
        <v>63</v>
      </c>
      <c r="I51" s="25"/>
      <c r="J51">
        <v>63</v>
      </c>
    </row>
    <row r="52" spans="1:10" ht="15">
      <c r="A52" s="53">
        <v>40109</v>
      </c>
      <c r="B52" s="54" t="s">
        <v>147</v>
      </c>
      <c r="C52" s="54" t="s">
        <v>148</v>
      </c>
      <c r="D52" s="54" t="s">
        <v>166</v>
      </c>
      <c r="E52" s="21">
        <f>+MAX(F52:FK52)</f>
        <v>57</v>
      </c>
      <c r="F52" s="25">
        <v>57</v>
      </c>
      <c r="G52" s="25">
        <v>57</v>
      </c>
      <c r="H52" s="25">
        <v>57</v>
      </c>
      <c r="I52" s="25"/>
      <c r="J52">
        <v>57</v>
      </c>
    </row>
    <row r="53" spans="1:10" ht="15">
      <c r="A53" s="53">
        <v>81005</v>
      </c>
      <c r="B53" s="54" t="s">
        <v>96</v>
      </c>
      <c r="C53" s="54" t="s">
        <v>103</v>
      </c>
      <c r="D53" s="54" t="s">
        <v>159</v>
      </c>
      <c r="E53" s="21">
        <f>+MAX(F53:FK53)</f>
        <v>57</v>
      </c>
      <c r="F53" s="25">
        <v>52</v>
      </c>
      <c r="G53" s="25">
        <v>53</v>
      </c>
      <c r="H53" s="25">
        <v>57</v>
      </c>
      <c r="I53" s="25"/>
      <c r="J53">
        <v>57</v>
      </c>
    </row>
    <row r="54" spans="1:10" ht="15">
      <c r="A54" s="53">
        <v>91013</v>
      </c>
      <c r="B54" s="54" t="s">
        <v>109</v>
      </c>
      <c r="C54" s="54" t="s">
        <v>110</v>
      </c>
      <c r="D54" s="54" t="s">
        <v>165</v>
      </c>
      <c r="E54" s="21">
        <f>+MAX(F54:FK54)</f>
        <v>55</v>
      </c>
      <c r="F54" s="25">
        <v>50</v>
      </c>
      <c r="G54" s="25">
        <v>50</v>
      </c>
      <c r="H54" s="25">
        <v>55</v>
      </c>
      <c r="I54" s="25"/>
      <c r="J54">
        <v>55</v>
      </c>
    </row>
    <row r="55" spans="1:10" ht="15">
      <c r="A55" s="53">
        <v>130701</v>
      </c>
      <c r="B55" s="54" t="s">
        <v>99</v>
      </c>
      <c r="C55" s="54" t="s">
        <v>133</v>
      </c>
      <c r="D55" s="54" t="s">
        <v>164</v>
      </c>
      <c r="E55" s="21">
        <f>+MAX(F55:FK55)</f>
        <v>50</v>
      </c>
      <c r="F55" s="25">
        <v>50</v>
      </c>
      <c r="G55" s="25">
        <v>50</v>
      </c>
      <c r="H55" s="25">
        <v>50</v>
      </c>
      <c r="I55" s="25"/>
      <c r="J55">
        <v>50</v>
      </c>
    </row>
    <row r="56" spans="1:10" ht="15">
      <c r="A56" s="53">
        <v>50207</v>
      </c>
      <c r="B56" s="54" t="s">
        <v>151</v>
      </c>
      <c r="C56" s="54" t="s">
        <v>152</v>
      </c>
      <c r="D56" s="54" t="s">
        <v>171</v>
      </c>
      <c r="E56" s="21">
        <f>+MAX(F56:FK56)</f>
        <v>49</v>
      </c>
      <c r="F56" s="25">
        <v>49</v>
      </c>
      <c r="G56" s="25">
        <v>49</v>
      </c>
      <c r="H56" s="25">
        <v>49</v>
      </c>
      <c r="I56" s="25"/>
      <c r="J56">
        <v>49</v>
      </c>
    </row>
    <row r="57" spans="1:10" ht="15">
      <c r="A57" s="53">
        <v>81004</v>
      </c>
      <c r="B57" s="54" t="s">
        <v>96</v>
      </c>
      <c r="C57" s="54" t="s">
        <v>103</v>
      </c>
      <c r="D57" s="54" t="s">
        <v>169</v>
      </c>
      <c r="E57" s="21">
        <f>+MAX(F57:FK57)</f>
        <v>46</v>
      </c>
      <c r="F57" s="25">
        <v>44</v>
      </c>
      <c r="G57" s="25">
        <v>46</v>
      </c>
      <c r="H57" s="25">
        <v>46</v>
      </c>
      <c r="I57" s="25"/>
      <c r="J57">
        <v>46</v>
      </c>
    </row>
    <row r="58" spans="1:10" ht="15">
      <c r="A58" s="53">
        <v>91011</v>
      </c>
      <c r="B58" s="54" t="s">
        <v>109</v>
      </c>
      <c r="C58" s="54" t="s">
        <v>110</v>
      </c>
      <c r="D58" s="54" t="s">
        <v>173</v>
      </c>
      <c r="E58" s="21">
        <f>+MAX(F58:FK58)</f>
        <v>42</v>
      </c>
      <c r="F58" s="25">
        <v>42</v>
      </c>
      <c r="G58" s="25">
        <v>42</v>
      </c>
      <c r="H58" s="25">
        <v>42</v>
      </c>
      <c r="I58" s="25"/>
      <c r="J58">
        <v>42</v>
      </c>
    </row>
    <row r="59" spans="1:10" ht="15">
      <c r="A59" s="53">
        <v>10301</v>
      </c>
      <c r="B59" s="54" t="s">
        <v>161</v>
      </c>
      <c r="C59" s="54" t="s">
        <v>162</v>
      </c>
      <c r="D59" s="54" t="s">
        <v>163</v>
      </c>
      <c r="E59" s="21">
        <f>+MAX(F59:FK59)</f>
        <v>40</v>
      </c>
      <c r="F59" s="25">
        <v>35</v>
      </c>
      <c r="G59" s="25">
        <v>35</v>
      </c>
      <c r="H59" s="25">
        <v>40</v>
      </c>
      <c r="I59" s="25"/>
      <c r="J59">
        <v>40</v>
      </c>
    </row>
    <row r="60" spans="1:10" ht="15">
      <c r="A60" s="53">
        <v>80815</v>
      </c>
      <c r="B60" s="54" t="s">
        <v>96</v>
      </c>
      <c r="C60" s="54" t="s">
        <v>96</v>
      </c>
      <c r="D60" s="54" t="s">
        <v>113</v>
      </c>
      <c r="E60" s="21">
        <f>+MAX(F60:FK60)</f>
        <v>237</v>
      </c>
      <c r="F60" s="25">
        <v>35</v>
      </c>
      <c r="G60" s="25">
        <v>35</v>
      </c>
      <c r="H60" s="25">
        <v>36</v>
      </c>
      <c r="I60" s="25"/>
      <c r="J60">
        <v>237</v>
      </c>
    </row>
    <row r="61" spans="1:10" ht="15">
      <c r="A61" s="53">
        <v>130706</v>
      </c>
      <c r="B61" s="54" t="s">
        <v>99</v>
      </c>
      <c r="C61" s="54" t="s">
        <v>133</v>
      </c>
      <c r="D61" s="54" t="s">
        <v>170</v>
      </c>
      <c r="E61" s="21">
        <f>+MAX(F61:FK61)</f>
        <v>35</v>
      </c>
      <c r="F61" s="25">
        <v>35</v>
      </c>
      <c r="G61" s="25">
        <v>35</v>
      </c>
      <c r="H61" s="25">
        <v>35</v>
      </c>
      <c r="I61" s="25"/>
      <c r="J61">
        <v>35</v>
      </c>
    </row>
    <row r="62" spans="1:10" ht="15">
      <c r="A62" s="53">
        <v>30104</v>
      </c>
      <c r="B62" s="54" t="s">
        <v>136</v>
      </c>
      <c r="C62" s="54" t="s">
        <v>136</v>
      </c>
      <c r="D62" s="54" t="s">
        <v>174</v>
      </c>
      <c r="E62" s="21">
        <f>+MAX(F62:FK62)</f>
        <v>34</v>
      </c>
      <c r="F62" s="25">
        <v>34</v>
      </c>
      <c r="G62" s="25">
        <v>34</v>
      </c>
      <c r="H62" s="25">
        <v>34</v>
      </c>
      <c r="I62" s="25"/>
      <c r="J62">
        <v>34</v>
      </c>
    </row>
    <row r="63" spans="1:10" ht="15">
      <c r="A63" s="53">
        <v>130103</v>
      </c>
      <c r="B63" s="54" t="s">
        <v>99</v>
      </c>
      <c r="C63" s="54" t="s">
        <v>100</v>
      </c>
      <c r="D63" s="54" t="s">
        <v>178</v>
      </c>
      <c r="E63" s="21">
        <f>+MAX(F63:FK63)</f>
        <v>30</v>
      </c>
      <c r="F63" s="25">
        <v>30</v>
      </c>
      <c r="G63" s="25">
        <v>30</v>
      </c>
      <c r="H63" s="25">
        <v>30</v>
      </c>
      <c r="I63" s="25"/>
      <c r="J63">
        <v>30</v>
      </c>
    </row>
    <row r="64" spans="1:10" ht="15">
      <c r="A64" s="53">
        <v>30113</v>
      </c>
      <c r="B64" s="54" t="s">
        <v>136</v>
      </c>
      <c r="C64" s="54" t="s">
        <v>136</v>
      </c>
      <c r="D64" s="54" t="s">
        <v>172</v>
      </c>
      <c r="E64" s="21">
        <f>+MAX(F64:FK64)</f>
        <v>30</v>
      </c>
      <c r="F64" s="25">
        <v>30</v>
      </c>
      <c r="G64" s="25">
        <v>30</v>
      </c>
      <c r="H64" s="25">
        <v>30</v>
      </c>
      <c r="I64" s="25"/>
      <c r="J64">
        <v>30</v>
      </c>
    </row>
    <row r="65" spans="1:10" ht="15">
      <c r="A65" s="53">
        <v>91007</v>
      </c>
      <c r="B65" s="54" t="s">
        <v>109</v>
      </c>
      <c r="C65" s="54" t="s">
        <v>110</v>
      </c>
      <c r="D65" s="54" t="s">
        <v>179</v>
      </c>
      <c r="E65" s="21">
        <f>+MAX(F65:FK65)</f>
        <v>26</v>
      </c>
      <c r="F65" s="25">
        <v>26</v>
      </c>
      <c r="G65" s="25">
        <v>26</v>
      </c>
      <c r="H65" s="25">
        <v>26</v>
      </c>
      <c r="I65" s="25"/>
      <c r="J65">
        <v>26</v>
      </c>
    </row>
    <row r="66" spans="1:10" ht="15">
      <c r="A66" s="53">
        <v>40601</v>
      </c>
      <c r="B66" s="54" t="s">
        <v>147</v>
      </c>
      <c r="C66" s="54" t="s">
        <v>176</v>
      </c>
      <c r="D66" s="54" t="s">
        <v>177</v>
      </c>
      <c r="E66" s="21">
        <f>+MAX(F66:FK66)</f>
        <v>25</v>
      </c>
      <c r="F66" s="25">
        <v>25</v>
      </c>
      <c r="G66" s="25">
        <v>25</v>
      </c>
      <c r="H66" s="25">
        <v>25</v>
      </c>
      <c r="I66" s="25"/>
      <c r="J66">
        <v>25</v>
      </c>
    </row>
    <row r="67" spans="1:10" ht="15">
      <c r="A67" s="53">
        <v>91101</v>
      </c>
      <c r="B67" s="54" t="s">
        <v>109</v>
      </c>
      <c r="C67" s="54" t="s">
        <v>180</v>
      </c>
      <c r="D67" s="54" t="s">
        <v>181</v>
      </c>
      <c r="E67" s="21">
        <f>+MAX(F67:FK67)</f>
        <v>25</v>
      </c>
      <c r="F67" s="25">
        <v>24</v>
      </c>
      <c r="G67" s="25">
        <v>24</v>
      </c>
      <c r="H67" s="25">
        <v>25</v>
      </c>
      <c r="I67" s="25"/>
      <c r="J67">
        <v>25</v>
      </c>
    </row>
    <row r="68" spans="1:10" ht="15">
      <c r="A68" s="53">
        <v>90101</v>
      </c>
      <c r="B68" s="54" t="s">
        <v>109</v>
      </c>
      <c r="C68" s="54" t="s">
        <v>191</v>
      </c>
      <c r="D68" s="54" t="s">
        <v>192</v>
      </c>
      <c r="E68" s="21">
        <f>+MAX(F68:FK68)</f>
        <v>20</v>
      </c>
      <c r="F68" s="25">
        <v>20</v>
      </c>
      <c r="G68" s="25">
        <v>20</v>
      </c>
      <c r="H68" s="25">
        <v>20</v>
      </c>
      <c r="I68" s="25"/>
      <c r="J68">
        <v>20</v>
      </c>
    </row>
    <row r="69" spans="1:10" ht="15">
      <c r="A69" s="53">
        <v>91008</v>
      </c>
      <c r="B69" s="54" t="s">
        <v>109</v>
      </c>
      <c r="C69" s="54" t="s">
        <v>110</v>
      </c>
      <c r="D69" s="54" t="s">
        <v>194</v>
      </c>
      <c r="E69" s="21">
        <f>+MAX(F69:FK69)</f>
        <v>18</v>
      </c>
      <c r="F69" s="25">
        <v>18</v>
      </c>
      <c r="G69" s="25">
        <v>18</v>
      </c>
      <c r="H69" s="25">
        <v>18</v>
      </c>
      <c r="I69" s="25"/>
      <c r="J69">
        <v>18</v>
      </c>
    </row>
    <row r="70" spans="1:10" ht="15">
      <c r="A70" s="53">
        <v>10201</v>
      </c>
      <c r="B70" s="54" t="s">
        <v>161</v>
      </c>
      <c r="C70" s="54" t="s">
        <v>167</v>
      </c>
      <c r="D70" s="54" t="s">
        <v>168</v>
      </c>
      <c r="E70" s="21">
        <f>+MAX(F70:FK70)</f>
        <v>16</v>
      </c>
      <c r="F70" s="25">
        <v>12</v>
      </c>
      <c r="G70" s="25">
        <v>12</v>
      </c>
      <c r="H70" s="25">
        <v>16</v>
      </c>
      <c r="I70" s="25"/>
      <c r="J70">
        <v>16</v>
      </c>
    </row>
    <row r="71" spans="1:10" ht="15">
      <c r="A71" s="53">
        <v>90105</v>
      </c>
      <c r="B71" s="54" t="s">
        <v>109</v>
      </c>
      <c r="C71" s="54" t="s">
        <v>191</v>
      </c>
      <c r="D71" s="54" t="s">
        <v>204</v>
      </c>
      <c r="E71" s="21">
        <f>+MAX(F71:FK71)</f>
        <v>16</v>
      </c>
      <c r="F71" s="25">
        <v>16</v>
      </c>
      <c r="G71" s="25">
        <v>16</v>
      </c>
      <c r="H71" s="25">
        <v>16</v>
      </c>
      <c r="I71" s="25"/>
      <c r="J71">
        <v>16</v>
      </c>
    </row>
    <row r="72" spans="1:10" ht="15">
      <c r="A72" s="53">
        <v>80508</v>
      </c>
      <c r="B72" s="54" t="s">
        <v>96</v>
      </c>
      <c r="C72" s="54" t="s">
        <v>141</v>
      </c>
      <c r="D72" s="54" t="s">
        <v>195</v>
      </c>
      <c r="E72" s="21">
        <f>+MAX(F72:FK72)</f>
        <v>16</v>
      </c>
      <c r="F72" s="25">
        <v>16</v>
      </c>
      <c r="G72" s="25">
        <v>16</v>
      </c>
      <c r="H72" s="25">
        <v>16</v>
      </c>
      <c r="I72" s="25"/>
      <c r="J72">
        <v>16</v>
      </c>
    </row>
    <row r="73" spans="1:10" ht="15">
      <c r="A73" s="53">
        <v>130705</v>
      </c>
      <c r="B73" s="54" t="s">
        <v>99</v>
      </c>
      <c r="C73" s="54" t="s">
        <v>133</v>
      </c>
      <c r="D73" s="54" t="s">
        <v>193</v>
      </c>
      <c r="E73" s="21">
        <f>+MAX(F73:FK73)</f>
        <v>15</v>
      </c>
      <c r="F73" s="25">
        <v>15</v>
      </c>
      <c r="G73" s="25">
        <v>15</v>
      </c>
      <c r="H73" s="25">
        <v>15</v>
      </c>
      <c r="I73" s="25"/>
      <c r="J73">
        <v>15</v>
      </c>
    </row>
    <row r="74" spans="1:10" ht="15">
      <c r="A74" s="53">
        <v>20601</v>
      </c>
      <c r="B74" s="54" t="s">
        <v>198</v>
      </c>
      <c r="C74" s="54" t="s">
        <v>199</v>
      </c>
      <c r="D74" s="54" t="s">
        <v>200</v>
      </c>
      <c r="E74" s="21">
        <f>+MAX(F74:FK74)</f>
        <v>15</v>
      </c>
      <c r="F74" s="25">
        <v>15</v>
      </c>
      <c r="G74" s="25">
        <v>15</v>
      </c>
      <c r="H74" s="25">
        <v>15</v>
      </c>
      <c r="I74" s="25"/>
      <c r="J74">
        <v>15</v>
      </c>
    </row>
    <row r="75" spans="1:10" ht="15">
      <c r="A75" s="53">
        <v>20207</v>
      </c>
      <c r="B75" s="54" t="s">
        <v>198</v>
      </c>
      <c r="C75" s="54" t="s">
        <v>202</v>
      </c>
      <c r="D75" s="54" t="s">
        <v>203</v>
      </c>
      <c r="E75" s="21">
        <f>+MAX(F75:FK75)</f>
        <v>15</v>
      </c>
      <c r="F75" s="25">
        <v>15</v>
      </c>
      <c r="G75" s="25">
        <v>15</v>
      </c>
      <c r="H75" s="25">
        <v>15</v>
      </c>
      <c r="I75" s="25"/>
      <c r="J75">
        <v>15</v>
      </c>
    </row>
    <row r="76" spans="1:10" ht="15">
      <c r="A76" s="53">
        <v>40404</v>
      </c>
      <c r="B76" s="54" t="s">
        <v>147</v>
      </c>
      <c r="C76" s="54" t="s">
        <v>214</v>
      </c>
      <c r="D76" s="54" t="s">
        <v>215</v>
      </c>
      <c r="E76" s="21">
        <f>+MAX(F76:FK76)</f>
        <v>14</v>
      </c>
      <c r="F76" s="25">
        <v>14</v>
      </c>
      <c r="G76" s="25">
        <v>14</v>
      </c>
      <c r="H76" s="25">
        <v>14</v>
      </c>
      <c r="I76" s="25"/>
      <c r="J76">
        <v>14</v>
      </c>
    </row>
    <row r="77" spans="1:10" ht="15">
      <c r="A77" s="53">
        <v>80505</v>
      </c>
      <c r="B77" s="54" t="s">
        <v>96</v>
      </c>
      <c r="C77" s="54" t="s">
        <v>141</v>
      </c>
      <c r="D77" s="54" t="s">
        <v>209</v>
      </c>
      <c r="E77" s="21">
        <f>+MAX(F77:FK77)</f>
        <v>14</v>
      </c>
      <c r="F77" s="25">
        <v>14</v>
      </c>
      <c r="G77" s="25">
        <v>14</v>
      </c>
      <c r="H77" s="25">
        <v>14</v>
      </c>
      <c r="I77" s="25"/>
      <c r="J77">
        <v>14</v>
      </c>
    </row>
    <row r="78" spans="1:10" ht="15">
      <c r="A78" s="53">
        <v>50316</v>
      </c>
      <c r="B78" s="54" t="s">
        <v>151</v>
      </c>
      <c r="C78" s="54" t="s">
        <v>205</v>
      </c>
      <c r="D78" s="54" t="s">
        <v>206</v>
      </c>
      <c r="E78" s="21">
        <f>+MAX(F78:FK78)</f>
        <v>14</v>
      </c>
      <c r="F78" s="25">
        <v>14</v>
      </c>
      <c r="G78" s="25">
        <v>14</v>
      </c>
      <c r="H78" s="25">
        <v>14</v>
      </c>
      <c r="I78" s="25"/>
      <c r="J78">
        <v>14</v>
      </c>
    </row>
    <row r="79" spans="1:10" ht="15">
      <c r="A79" s="53">
        <v>130310</v>
      </c>
      <c r="B79" s="54" t="s">
        <v>99</v>
      </c>
      <c r="C79" s="54" t="s">
        <v>210</v>
      </c>
      <c r="D79" s="54" t="s">
        <v>211</v>
      </c>
      <c r="E79" s="21">
        <f>+MAX(F79:FK79)</f>
        <v>13</v>
      </c>
      <c r="F79" s="25">
        <v>13</v>
      </c>
      <c r="G79" s="25">
        <v>13</v>
      </c>
      <c r="H79" s="25">
        <v>13</v>
      </c>
      <c r="I79" s="25"/>
      <c r="J79">
        <v>13</v>
      </c>
    </row>
    <row r="80" spans="1:10" ht="15">
      <c r="A80" s="53">
        <v>30111</v>
      </c>
      <c r="B80" s="54" t="s">
        <v>136</v>
      </c>
      <c r="C80" s="54" t="s">
        <v>136</v>
      </c>
      <c r="D80" s="54" t="s">
        <v>185</v>
      </c>
      <c r="E80" s="21">
        <f>+MAX(F80:FK80)</f>
        <v>13</v>
      </c>
      <c r="F80" s="25">
        <v>13</v>
      </c>
      <c r="G80" s="25">
        <v>13</v>
      </c>
      <c r="H80" s="25">
        <v>13</v>
      </c>
      <c r="I80" s="25"/>
      <c r="J80">
        <v>13</v>
      </c>
    </row>
    <row r="81" spans="1:10" ht="24">
      <c r="A81" s="53">
        <v>120805</v>
      </c>
      <c r="B81" s="54" t="s">
        <v>182</v>
      </c>
      <c r="C81" s="54" t="s">
        <v>183</v>
      </c>
      <c r="D81" s="54" t="s">
        <v>184</v>
      </c>
      <c r="E81" s="21">
        <f>+MAX(F81:FK81)</f>
        <v>13</v>
      </c>
      <c r="F81" s="25">
        <v>13</v>
      </c>
      <c r="G81" s="25">
        <v>13</v>
      </c>
      <c r="H81" s="25">
        <v>13</v>
      </c>
      <c r="I81" s="25"/>
      <c r="J81">
        <v>13</v>
      </c>
    </row>
    <row r="82" spans="1:10" ht="15">
      <c r="A82" s="53">
        <v>30110</v>
      </c>
      <c r="B82" s="54" t="s">
        <v>136</v>
      </c>
      <c r="C82" s="54" t="s">
        <v>136</v>
      </c>
      <c r="D82" s="54" t="s">
        <v>218</v>
      </c>
      <c r="E82" s="21">
        <f>+MAX(F82:FK82)</f>
        <v>12</v>
      </c>
      <c r="F82" s="25">
        <v>12</v>
      </c>
      <c r="G82" s="25">
        <v>12</v>
      </c>
      <c r="H82" s="25">
        <v>12</v>
      </c>
      <c r="I82" s="25"/>
      <c r="J82">
        <v>12</v>
      </c>
    </row>
    <row r="83" spans="1:10" ht="15">
      <c r="A83" s="53">
        <v>80801</v>
      </c>
      <c r="B83" s="54" t="s">
        <v>96</v>
      </c>
      <c r="C83" s="54" t="s">
        <v>96</v>
      </c>
      <c r="D83" s="54" t="s">
        <v>190</v>
      </c>
      <c r="E83" s="21">
        <f>+MAX(F83:FK83)</f>
        <v>12</v>
      </c>
      <c r="F83" s="25">
        <v>12</v>
      </c>
      <c r="G83" s="25">
        <v>12</v>
      </c>
      <c r="H83" s="25">
        <v>12</v>
      </c>
      <c r="I83" s="25"/>
      <c r="J83">
        <v>12</v>
      </c>
    </row>
    <row r="84" spans="1:10" ht="24">
      <c r="A84" s="53">
        <v>120802</v>
      </c>
      <c r="B84" s="54" t="s">
        <v>182</v>
      </c>
      <c r="C84" s="54" t="s">
        <v>183</v>
      </c>
      <c r="D84" s="54" t="s">
        <v>186</v>
      </c>
      <c r="E84" s="21">
        <f>+MAX(F84:FK84)</f>
        <v>11</v>
      </c>
      <c r="F84" s="25">
        <v>11</v>
      </c>
      <c r="G84" s="25">
        <v>11</v>
      </c>
      <c r="H84" s="25">
        <v>11</v>
      </c>
      <c r="I84" s="25"/>
      <c r="J84">
        <v>11</v>
      </c>
    </row>
    <row r="85" spans="1:10" ht="15">
      <c r="A85" s="53">
        <v>10302</v>
      </c>
      <c r="B85" s="54" t="s">
        <v>161</v>
      </c>
      <c r="C85" s="54" t="s">
        <v>162</v>
      </c>
      <c r="D85" s="54" t="s">
        <v>196</v>
      </c>
      <c r="E85" s="21">
        <f>+MAX(F85:FK85)</f>
        <v>11</v>
      </c>
      <c r="F85" s="25">
        <v>11</v>
      </c>
      <c r="G85" s="25">
        <v>11</v>
      </c>
      <c r="H85" s="25">
        <v>11</v>
      </c>
      <c r="I85" s="25"/>
      <c r="J85">
        <v>11</v>
      </c>
    </row>
    <row r="86" spans="1:10" ht="15">
      <c r="A86" s="53">
        <v>40103</v>
      </c>
      <c r="B86" s="54" t="s">
        <v>147</v>
      </c>
      <c r="C86" s="54" t="s">
        <v>148</v>
      </c>
      <c r="D86" s="54" t="s">
        <v>226</v>
      </c>
      <c r="E86" s="21">
        <f>+MAX(F86:FK86)</f>
        <v>10</v>
      </c>
      <c r="F86" s="25">
        <v>0</v>
      </c>
      <c r="G86" s="25">
        <v>0</v>
      </c>
      <c r="H86" s="25">
        <v>10</v>
      </c>
      <c r="I86" s="25"/>
      <c r="J86">
        <v>10</v>
      </c>
    </row>
    <row r="87" spans="1:10" ht="15">
      <c r="A87" s="53">
        <v>20201</v>
      </c>
      <c r="B87" s="54" t="s">
        <v>198</v>
      </c>
      <c r="C87" s="54" t="s">
        <v>202</v>
      </c>
      <c r="D87" s="54" t="s">
        <v>231</v>
      </c>
      <c r="E87" s="21">
        <f>+MAX(F87:FK87)</f>
        <v>9</v>
      </c>
      <c r="F87" s="25">
        <v>9</v>
      </c>
      <c r="G87" s="25">
        <v>9</v>
      </c>
      <c r="H87" s="25">
        <v>9</v>
      </c>
      <c r="I87" s="25"/>
      <c r="J87">
        <v>9</v>
      </c>
    </row>
    <row r="88" spans="1:10" ht="15">
      <c r="A88" s="53">
        <v>130301</v>
      </c>
      <c r="B88" s="54" t="s">
        <v>99</v>
      </c>
      <c r="C88" s="54" t="s">
        <v>210</v>
      </c>
      <c r="D88" s="54" t="s">
        <v>216</v>
      </c>
      <c r="E88" s="21">
        <f>+MAX(F88:FK88)</f>
        <v>9</v>
      </c>
      <c r="F88" s="25">
        <v>9</v>
      </c>
      <c r="G88" s="25">
        <v>9</v>
      </c>
      <c r="H88" s="25">
        <v>9</v>
      </c>
      <c r="I88" s="25"/>
      <c r="J88">
        <v>9</v>
      </c>
    </row>
    <row r="89" spans="1:10" ht="15">
      <c r="A89" s="53">
        <v>90401</v>
      </c>
      <c r="B89" s="54" t="s">
        <v>109</v>
      </c>
      <c r="C89" s="54" t="s">
        <v>219</v>
      </c>
      <c r="D89" s="54" t="s">
        <v>220</v>
      </c>
      <c r="E89" s="21">
        <f>+MAX(F89:FK89)</f>
        <v>9</v>
      </c>
      <c r="F89" s="25">
        <v>9</v>
      </c>
      <c r="G89" s="25">
        <v>9</v>
      </c>
      <c r="H89" s="25">
        <v>9</v>
      </c>
      <c r="I89" s="25"/>
      <c r="J89">
        <v>9</v>
      </c>
    </row>
    <row r="90" spans="1:10" ht="15">
      <c r="A90" s="53">
        <v>40610</v>
      </c>
      <c r="B90" s="54" t="s">
        <v>147</v>
      </c>
      <c r="C90" s="54" t="s">
        <v>176</v>
      </c>
      <c r="D90" s="54" t="s">
        <v>229</v>
      </c>
      <c r="E90" s="21">
        <f>+MAX(F90:FK90)</f>
        <v>9</v>
      </c>
      <c r="F90" s="25">
        <v>9</v>
      </c>
      <c r="G90" s="25">
        <v>9</v>
      </c>
      <c r="H90" s="25">
        <v>9</v>
      </c>
      <c r="I90" s="25"/>
      <c r="J90">
        <v>9</v>
      </c>
    </row>
    <row r="91" spans="1:10" ht="15">
      <c r="A91" s="53">
        <v>130312</v>
      </c>
      <c r="B91" s="54" t="s">
        <v>99</v>
      </c>
      <c r="C91" s="54" t="s">
        <v>210</v>
      </c>
      <c r="D91" s="54" t="s">
        <v>230</v>
      </c>
      <c r="E91" s="21">
        <f>+MAX(F91:FK91)</f>
        <v>9</v>
      </c>
      <c r="F91" s="25">
        <v>9</v>
      </c>
      <c r="G91" s="25">
        <v>9</v>
      </c>
      <c r="H91" s="25">
        <v>9</v>
      </c>
      <c r="I91" s="25"/>
      <c r="J91">
        <v>9</v>
      </c>
    </row>
    <row r="92" spans="1:10" ht="15">
      <c r="A92" s="53">
        <v>20101</v>
      </c>
      <c r="B92" s="54" t="s">
        <v>198</v>
      </c>
      <c r="C92" s="54" t="s">
        <v>207</v>
      </c>
      <c r="D92" s="54" t="s">
        <v>208</v>
      </c>
      <c r="E92" s="21">
        <f>+MAX(F92:FK92)</f>
        <v>8</v>
      </c>
      <c r="F92" s="25">
        <v>8</v>
      </c>
      <c r="G92" s="25">
        <v>8</v>
      </c>
      <c r="H92" s="25">
        <v>8</v>
      </c>
      <c r="I92" s="25"/>
      <c r="J92">
        <v>8</v>
      </c>
    </row>
    <row r="93" spans="1:10" ht="15">
      <c r="A93" s="53">
        <v>40503</v>
      </c>
      <c r="B93" s="54" t="s">
        <v>147</v>
      </c>
      <c r="C93" s="54" t="s">
        <v>227</v>
      </c>
      <c r="D93" s="54" t="s">
        <v>227</v>
      </c>
      <c r="E93" s="21">
        <f>+MAX(F93:FK93)</f>
        <v>8</v>
      </c>
      <c r="F93" s="25">
        <v>8</v>
      </c>
      <c r="G93" s="25">
        <v>8</v>
      </c>
      <c r="H93" s="25">
        <v>8</v>
      </c>
      <c r="I93" s="25"/>
      <c r="J93">
        <v>8</v>
      </c>
    </row>
    <row r="94" spans="1:10" ht="15">
      <c r="A94" s="53">
        <v>20605</v>
      </c>
      <c r="B94" s="54" t="s">
        <v>198</v>
      </c>
      <c r="C94" s="54" t="s">
        <v>199</v>
      </c>
      <c r="D94" s="54" t="s">
        <v>170</v>
      </c>
      <c r="E94" s="21">
        <f>+MAX(F94:FK94)</f>
        <v>8</v>
      </c>
      <c r="F94" s="25">
        <v>8</v>
      </c>
      <c r="G94" s="25">
        <v>8</v>
      </c>
      <c r="H94" s="25">
        <v>8</v>
      </c>
      <c r="I94" s="25"/>
      <c r="J94">
        <v>8</v>
      </c>
    </row>
    <row r="95" spans="1:10" ht="15">
      <c r="A95" s="53">
        <v>91003</v>
      </c>
      <c r="B95" s="54" t="s">
        <v>109</v>
      </c>
      <c r="C95" s="54" t="s">
        <v>110</v>
      </c>
      <c r="D95" s="54" t="s">
        <v>228</v>
      </c>
      <c r="E95" s="21">
        <f>+MAX(F95:FK95)</f>
        <v>8</v>
      </c>
      <c r="F95" s="25">
        <v>8</v>
      </c>
      <c r="G95" s="25">
        <v>8</v>
      </c>
      <c r="H95" s="25">
        <v>8</v>
      </c>
      <c r="I95" s="25"/>
      <c r="J95">
        <v>8</v>
      </c>
    </row>
    <row r="96" spans="1:10" ht="15">
      <c r="A96" s="53">
        <v>91014</v>
      </c>
      <c r="B96" s="54" t="s">
        <v>109</v>
      </c>
      <c r="C96" s="54" t="s">
        <v>110</v>
      </c>
      <c r="D96" s="54" t="s">
        <v>188</v>
      </c>
      <c r="E96" s="21">
        <f>+MAX(F96:FK96)</f>
        <v>8</v>
      </c>
      <c r="F96" s="25">
        <v>8</v>
      </c>
      <c r="G96" s="25">
        <v>8</v>
      </c>
      <c r="H96" s="25">
        <v>8</v>
      </c>
      <c r="I96" s="25"/>
      <c r="J96">
        <v>8</v>
      </c>
    </row>
    <row r="97" spans="1:10" ht="15">
      <c r="A97" s="53">
        <v>40502</v>
      </c>
      <c r="B97" s="54" t="s">
        <v>147</v>
      </c>
      <c r="C97" s="54" t="s">
        <v>227</v>
      </c>
      <c r="D97" s="54" t="s">
        <v>237</v>
      </c>
      <c r="E97" s="21">
        <f>+MAX(F97:FK97)</f>
        <v>7</v>
      </c>
      <c r="F97" s="25">
        <v>3</v>
      </c>
      <c r="G97" s="25">
        <v>7</v>
      </c>
      <c r="H97" s="25">
        <v>7</v>
      </c>
      <c r="I97" s="25"/>
      <c r="J97">
        <v>7</v>
      </c>
    </row>
    <row r="98" spans="1:10" ht="15">
      <c r="A98" s="53">
        <v>30101</v>
      </c>
      <c r="B98" s="54" t="s">
        <v>136</v>
      </c>
      <c r="C98" s="54" t="s">
        <v>136</v>
      </c>
      <c r="D98" s="54" t="s">
        <v>224</v>
      </c>
      <c r="E98" s="21">
        <f>+MAX(F98:FK98)</f>
        <v>7</v>
      </c>
      <c r="F98" s="25">
        <v>7</v>
      </c>
      <c r="G98" s="25">
        <v>7</v>
      </c>
      <c r="H98" s="25">
        <v>7</v>
      </c>
      <c r="I98" s="25"/>
      <c r="J98">
        <v>7</v>
      </c>
    </row>
    <row r="99" spans="1:10" ht="24">
      <c r="A99" s="53">
        <v>50209</v>
      </c>
      <c r="B99" s="54" t="s">
        <v>151</v>
      </c>
      <c r="C99" s="54" t="s">
        <v>152</v>
      </c>
      <c r="D99" s="54" t="s">
        <v>197</v>
      </c>
      <c r="E99" s="21">
        <f>+MAX(F99:FK99)</f>
        <v>7</v>
      </c>
      <c r="F99" s="25">
        <v>7</v>
      </c>
      <c r="G99" s="25">
        <v>7</v>
      </c>
      <c r="H99" s="25">
        <v>7</v>
      </c>
      <c r="I99" s="25"/>
      <c r="J99">
        <v>7</v>
      </c>
    </row>
    <row r="100" spans="1:10" ht="15">
      <c r="A100" s="53">
        <v>10206</v>
      </c>
      <c r="B100" s="54" t="s">
        <v>161</v>
      </c>
      <c r="C100" s="54" t="s">
        <v>167</v>
      </c>
      <c r="D100" s="54" t="s">
        <v>175</v>
      </c>
      <c r="E100" s="21">
        <f>+MAX(F100:FK100)</f>
        <v>7</v>
      </c>
      <c r="F100" s="25">
        <v>7</v>
      </c>
      <c r="G100" s="25">
        <v>7</v>
      </c>
      <c r="H100" s="25">
        <v>7</v>
      </c>
      <c r="I100" s="25"/>
      <c r="J100">
        <v>7</v>
      </c>
    </row>
    <row r="101" spans="1:10" ht="15">
      <c r="A101" s="53">
        <v>91002</v>
      </c>
      <c r="B101" s="54" t="s">
        <v>109</v>
      </c>
      <c r="C101" s="54" t="s">
        <v>110</v>
      </c>
      <c r="D101" s="54" t="s">
        <v>238</v>
      </c>
      <c r="E101" s="21">
        <f>+MAX(F101:FK101)</f>
        <v>7</v>
      </c>
      <c r="F101" s="25">
        <v>7</v>
      </c>
      <c r="G101" s="25">
        <v>7</v>
      </c>
      <c r="H101" s="25">
        <v>7</v>
      </c>
      <c r="I101" s="25"/>
      <c r="J101">
        <v>7</v>
      </c>
    </row>
    <row r="102" spans="1:10" ht="15">
      <c r="A102" s="53">
        <v>50101</v>
      </c>
      <c r="B102" s="54" t="s">
        <v>151</v>
      </c>
      <c r="C102" s="54" t="s">
        <v>247</v>
      </c>
      <c r="D102" s="54" t="s">
        <v>248</v>
      </c>
      <c r="E102" s="21">
        <f>+MAX(F102:FK102)</f>
        <v>7</v>
      </c>
      <c r="F102" s="25">
        <v>7</v>
      </c>
      <c r="G102" s="25">
        <v>7</v>
      </c>
      <c r="H102" s="25">
        <v>7</v>
      </c>
      <c r="I102" s="25"/>
      <c r="J102">
        <v>7</v>
      </c>
    </row>
    <row r="103" spans="1:10" ht="15">
      <c r="A103" s="53">
        <v>40606</v>
      </c>
      <c r="B103" s="54" t="s">
        <v>147</v>
      </c>
      <c r="C103" s="54" t="s">
        <v>176</v>
      </c>
      <c r="D103" s="54" t="s">
        <v>232</v>
      </c>
      <c r="E103" s="21">
        <f>+MAX(F103:FK103)</f>
        <v>7</v>
      </c>
      <c r="F103" s="25">
        <v>7</v>
      </c>
      <c r="G103" s="25">
        <v>7</v>
      </c>
      <c r="H103" s="25">
        <v>7</v>
      </c>
      <c r="I103" s="25"/>
      <c r="J103">
        <v>7</v>
      </c>
    </row>
    <row r="104" spans="1:10" ht="15">
      <c r="A104" s="53">
        <v>70303</v>
      </c>
      <c r="B104" s="54" t="s">
        <v>246</v>
      </c>
      <c r="C104" s="54" t="s">
        <v>246</v>
      </c>
      <c r="D104" s="54" t="s">
        <v>238</v>
      </c>
      <c r="E104" s="21">
        <f>+MAX(F104:FK104)</f>
        <v>6</v>
      </c>
      <c r="F104" s="25">
        <v>6</v>
      </c>
      <c r="G104" s="25">
        <v>6</v>
      </c>
      <c r="H104" s="25">
        <v>6</v>
      </c>
      <c r="I104" s="25"/>
      <c r="J104">
        <v>6</v>
      </c>
    </row>
    <row r="105" spans="1:10" ht="15">
      <c r="A105" s="53">
        <v>20104</v>
      </c>
      <c r="B105" s="54" t="s">
        <v>198</v>
      </c>
      <c r="C105" s="54" t="s">
        <v>207</v>
      </c>
      <c r="D105" s="54" t="s">
        <v>234</v>
      </c>
      <c r="E105" s="21">
        <f>+MAX(F105:FK105)</f>
        <v>6</v>
      </c>
      <c r="F105" s="25">
        <v>6</v>
      </c>
      <c r="G105" s="25">
        <v>6</v>
      </c>
      <c r="H105" s="25">
        <v>6</v>
      </c>
      <c r="I105" s="25"/>
      <c r="J105">
        <v>6</v>
      </c>
    </row>
    <row r="106" spans="1:10" ht="15">
      <c r="A106" s="53">
        <v>130104</v>
      </c>
      <c r="B106" s="54" t="s">
        <v>99</v>
      </c>
      <c r="C106" s="54" t="s">
        <v>100</v>
      </c>
      <c r="D106" s="54" t="s">
        <v>263</v>
      </c>
      <c r="E106" s="21">
        <f>+MAX(F106:FK106)</f>
        <v>6</v>
      </c>
      <c r="F106" s="25">
        <v>5</v>
      </c>
      <c r="G106" s="25">
        <v>6</v>
      </c>
      <c r="H106" s="25">
        <v>6</v>
      </c>
      <c r="I106" s="25"/>
      <c r="J106">
        <v>6</v>
      </c>
    </row>
    <row r="107" spans="1:10" ht="15">
      <c r="A107" s="53">
        <v>20301</v>
      </c>
      <c r="B107" s="54" t="s">
        <v>198</v>
      </c>
      <c r="C107" s="54" t="s">
        <v>258</v>
      </c>
      <c r="D107" s="54" t="s">
        <v>259</v>
      </c>
      <c r="E107" s="21">
        <f>+MAX(F107:FK107)</f>
        <v>5</v>
      </c>
      <c r="F107" s="25">
        <v>5</v>
      </c>
      <c r="G107" s="25">
        <v>5</v>
      </c>
      <c r="H107" s="25">
        <v>5</v>
      </c>
      <c r="I107" s="25"/>
      <c r="J107">
        <v>5</v>
      </c>
    </row>
    <row r="108" spans="1:10" ht="15">
      <c r="A108" s="53">
        <v>91005</v>
      </c>
      <c r="B108" s="54" t="s">
        <v>109</v>
      </c>
      <c r="C108" s="54" t="s">
        <v>110</v>
      </c>
      <c r="D108" s="54" t="s">
        <v>254</v>
      </c>
      <c r="E108" s="21">
        <f>+MAX(F108:FK108)</f>
        <v>5</v>
      </c>
      <c r="F108" s="25">
        <v>5</v>
      </c>
      <c r="G108" s="25">
        <v>5</v>
      </c>
      <c r="H108" s="25">
        <v>5</v>
      </c>
      <c r="I108" s="25"/>
      <c r="J108">
        <v>5</v>
      </c>
    </row>
    <row r="109" spans="1:10" ht="15">
      <c r="A109" s="53">
        <v>20105</v>
      </c>
      <c r="B109" s="54" t="s">
        <v>198</v>
      </c>
      <c r="C109" s="54" t="s">
        <v>207</v>
      </c>
      <c r="D109" s="54" t="s">
        <v>264</v>
      </c>
      <c r="E109" s="21">
        <f>+MAX(F109:FK109)</f>
        <v>4</v>
      </c>
      <c r="F109" s="25">
        <v>4</v>
      </c>
      <c r="G109" s="25">
        <v>4</v>
      </c>
      <c r="H109" s="25">
        <v>4</v>
      </c>
      <c r="I109" s="25"/>
      <c r="J109">
        <v>4</v>
      </c>
    </row>
    <row r="110" spans="1:10" ht="15">
      <c r="A110" s="53">
        <v>40301</v>
      </c>
      <c r="B110" s="54" t="s">
        <v>147</v>
      </c>
      <c r="C110" s="54" t="s">
        <v>255</v>
      </c>
      <c r="D110" s="54" t="s">
        <v>256</v>
      </c>
      <c r="E110" s="21">
        <f>+MAX(F110:FK110)</f>
        <v>4</v>
      </c>
      <c r="F110" s="25">
        <v>4</v>
      </c>
      <c r="G110" s="25">
        <v>4</v>
      </c>
      <c r="H110" s="25">
        <v>4</v>
      </c>
      <c r="I110" s="25"/>
      <c r="J110">
        <v>4</v>
      </c>
    </row>
    <row r="111" spans="1:10" ht="15">
      <c r="A111" s="53">
        <v>30103</v>
      </c>
      <c r="B111" s="54" t="s">
        <v>136</v>
      </c>
      <c r="C111" s="54" t="s">
        <v>136</v>
      </c>
      <c r="D111" s="54" t="s">
        <v>201</v>
      </c>
      <c r="E111" s="21">
        <f>+MAX(F111:FK111)</f>
        <v>4</v>
      </c>
      <c r="F111" s="25">
        <v>4</v>
      </c>
      <c r="G111" s="25">
        <v>4</v>
      </c>
      <c r="H111" s="25">
        <v>4</v>
      </c>
      <c r="I111" s="25"/>
      <c r="J111">
        <v>4</v>
      </c>
    </row>
    <row r="112" spans="1:10" ht="15">
      <c r="A112" s="53">
        <v>90301</v>
      </c>
      <c r="B112" s="54" t="s">
        <v>109</v>
      </c>
      <c r="C112" s="54" t="s">
        <v>267</v>
      </c>
      <c r="D112" s="54" t="s">
        <v>268</v>
      </c>
      <c r="E112" s="21">
        <f>+MAX(F112:FK112)</f>
        <v>4</v>
      </c>
      <c r="F112" s="25">
        <v>4</v>
      </c>
      <c r="G112" s="25">
        <v>4</v>
      </c>
      <c r="H112" s="25">
        <v>4</v>
      </c>
      <c r="I112" s="25"/>
      <c r="J112">
        <v>4</v>
      </c>
    </row>
    <row r="113" spans="1:10" ht="15">
      <c r="A113" s="53">
        <v>91010</v>
      </c>
      <c r="B113" s="54" t="s">
        <v>109</v>
      </c>
      <c r="C113" s="54" t="s">
        <v>110</v>
      </c>
      <c r="D113" s="54" t="s">
        <v>242</v>
      </c>
      <c r="E113" s="21">
        <f>+MAX(F113:FK113)</f>
        <v>4</v>
      </c>
      <c r="F113" s="25">
        <v>4</v>
      </c>
      <c r="G113" s="25">
        <v>4</v>
      </c>
      <c r="H113" s="25">
        <v>4</v>
      </c>
      <c r="I113" s="25"/>
      <c r="J113">
        <v>4</v>
      </c>
    </row>
    <row r="114" spans="1:10" ht="15">
      <c r="A114" s="53">
        <v>130707</v>
      </c>
      <c r="B114" s="54" t="s">
        <v>99</v>
      </c>
      <c r="C114" s="54" t="s">
        <v>133</v>
      </c>
      <c r="D114" s="54" t="s">
        <v>257</v>
      </c>
      <c r="E114" s="21">
        <f>+MAX(F114:FK114)</f>
        <v>4</v>
      </c>
      <c r="F114" s="25">
        <v>4</v>
      </c>
      <c r="G114" s="25">
        <v>4</v>
      </c>
      <c r="H114" s="25">
        <v>4</v>
      </c>
      <c r="I114" s="25"/>
      <c r="J114">
        <v>4</v>
      </c>
    </row>
    <row r="115" spans="1:10" ht="24">
      <c r="A115" s="53">
        <v>120206</v>
      </c>
      <c r="B115" s="54" t="s">
        <v>182</v>
      </c>
      <c r="C115" s="54" t="s">
        <v>244</v>
      </c>
      <c r="D115" s="54" t="s">
        <v>245</v>
      </c>
      <c r="E115" s="21">
        <f>+MAX(F115:FK115)</f>
        <v>4</v>
      </c>
      <c r="F115" s="25">
        <v>4</v>
      </c>
      <c r="G115" s="25">
        <v>4</v>
      </c>
      <c r="H115" s="25">
        <v>4</v>
      </c>
      <c r="I115" s="25"/>
      <c r="J115">
        <v>4</v>
      </c>
    </row>
    <row r="116" spans="1:10" ht="15">
      <c r="A116" s="53">
        <v>130309</v>
      </c>
      <c r="B116" s="54" t="s">
        <v>99</v>
      </c>
      <c r="C116" s="54" t="s">
        <v>210</v>
      </c>
      <c r="D116" s="54" t="s">
        <v>289</v>
      </c>
      <c r="E116" s="21">
        <f>+MAX(F116:FK116)</f>
        <v>4</v>
      </c>
      <c r="F116" s="25">
        <v>4</v>
      </c>
      <c r="G116" s="25">
        <v>4</v>
      </c>
      <c r="H116" s="25">
        <v>4</v>
      </c>
      <c r="I116" s="25"/>
      <c r="J116">
        <v>4</v>
      </c>
    </row>
    <row r="117" spans="1:10" ht="15">
      <c r="A117" s="53">
        <v>130714</v>
      </c>
      <c r="B117" s="54" t="s">
        <v>99</v>
      </c>
      <c r="C117" s="54" t="s">
        <v>133</v>
      </c>
      <c r="D117" s="54" t="s">
        <v>233</v>
      </c>
      <c r="E117" s="21">
        <f>+MAX(F117:FK117)</f>
        <v>4</v>
      </c>
      <c r="F117" s="25">
        <v>4</v>
      </c>
      <c r="G117" s="25">
        <v>4</v>
      </c>
      <c r="H117" s="25">
        <v>4</v>
      </c>
      <c r="I117" s="25"/>
      <c r="J117">
        <v>4</v>
      </c>
    </row>
    <row r="118" spans="1:10" ht="15">
      <c r="A118" s="53">
        <v>30109</v>
      </c>
      <c r="B118" s="54" t="s">
        <v>136</v>
      </c>
      <c r="C118" s="54" t="s">
        <v>136</v>
      </c>
      <c r="D118" s="54" t="s">
        <v>252</v>
      </c>
      <c r="E118" s="21">
        <f>+MAX(F118:FK118)</f>
        <v>4</v>
      </c>
      <c r="F118" s="25">
        <v>4</v>
      </c>
      <c r="G118" s="25">
        <v>4</v>
      </c>
      <c r="H118" s="25">
        <v>4</v>
      </c>
      <c r="I118" s="25"/>
      <c r="J118">
        <v>4</v>
      </c>
    </row>
    <row r="119" spans="1:10" ht="15">
      <c r="A119" s="53">
        <v>130715</v>
      </c>
      <c r="B119" s="54" t="s">
        <v>99</v>
      </c>
      <c r="C119" s="54" t="s">
        <v>133</v>
      </c>
      <c r="D119" s="54" t="s">
        <v>292</v>
      </c>
      <c r="E119" s="21">
        <f>+MAX(F119:FK119)</f>
        <v>4</v>
      </c>
      <c r="F119" s="25">
        <v>4</v>
      </c>
      <c r="G119" s="25">
        <v>4</v>
      </c>
      <c r="H119" s="25">
        <v>4</v>
      </c>
      <c r="I119" s="25"/>
      <c r="J119">
        <v>4</v>
      </c>
    </row>
    <row r="120" spans="1:10" ht="15">
      <c r="A120" s="53">
        <v>40607</v>
      </c>
      <c r="B120" s="54" t="s">
        <v>147</v>
      </c>
      <c r="C120" s="54" t="s">
        <v>176</v>
      </c>
      <c r="D120" s="54" t="s">
        <v>107</v>
      </c>
      <c r="E120" s="21">
        <f>+MAX(F120:FK120)</f>
        <v>4</v>
      </c>
      <c r="F120" s="25">
        <v>4</v>
      </c>
      <c r="G120" s="25">
        <v>4</v>
      </c>
      <c r="H120" s="25">
        <v>4</v>
      </c>
      <c r="I120" s="25"/>
      <c r="J120">
        <v>4</v>
      </c>
    </row>
    <row r="121" spans="1:10" ht="15">
      <c r="A121" s="53">
        <v>90801</v>
      </c>
      <c r="B121" s="54" t="s">
        <v>109</v>
      </c>
      <c r="C121" s="54" t="s">
        <v>114</v>
      </c>
      <c r="D121" s="54" t="s">
        <v>294</v>
      </c>
      <c r="E121" s="21">
        <f>+MAX(F121:FK121)</f>
        <v>4</v>
      </c>
      <c r="F121" s="25">
        <v>4</v>
      </c>
      <c r="G121" s="25">
        <v>4</v>
      </c>
      <c r="H121" s="25">
        <v>4</v>
      </c>
      <c r="I121" s="25"/>
      <c r="J121">
        <v>4</v>
      </c>
    </row>
    <row r="122" spans="1:10" ht="15">
      <c r="A122" s="53">
        <v>130718</v>
      </c>
      <c r="B122" s="54" t="s">
        <v>99</v>
      </c>
      <c r="C122" s="54" t="s">
        <v>133</v>
      </c>
      <c r="D122" s="54" t="s">
        <v>276</v>
      </c>
      <c r="E122" s="21">
        <f>+MAX(F122:FK122)</f>
        <v>4</v>
      </c>
      <c r="F122" s="55">
        <v>3</v>
      </c>
      <c r="G122" s="55">
        <v>4</v>
      </c>
      <c r="H122" s="55">
        <v>4</v>
      </c>
      <c r="I122" s="55"/>
      <c r="J122">
        <v>4</v>
      </c>
    </row>
    <row r="123" spans="1:10" ht="15">
      <c r="A123" s="53">
        <v>10402</v>
      </c>
      <c r="B123" s="54" t="s">
        <v>161</v>
      </c>
      <c r="C123" s="54" t="s">
        <v>222</v>
      </c>
      <c r="D123" s="54" t="s">
        <v>223</v>
      </c>
      <c r="E123" s="21">
        <f>+MAX(F123:FK123)</f>
        <v>3</v>
      </c>
      <c r="F123" s="25">
        <v>3</v>
      </c>
      <c r="G123" s="25">
        <v>3</v>
      </c>
      <c r="H123" s="25">
        <v>3</v>
      </c>
      <c r="I123" s="25"/>
      <c r="J123">
        <v>3</v>
      </c>
    </row>
    <row r="124" spans="1:10" ht="15">
      <c r="A124" s="53">
        <v>30102</v>
      </c>
      <c r="B124" s="54" t="s">
        <v>136</v>
      </c>
      <c r="C124" s="54" t="s">
        <v>136</v>
      </c>
      <c r="D124" s="54" t="s">
        <v>225</v>
      </c>
      <c r="E124" s="21">
        <f>+MAX(F124:FK124)</f>
        <v>3</v>
      </c>
      <c r="F124" s="25">
        <v>2</v>
      </c>
      <c r="G124" s="25">
        <v>3</v>
      </c>
      <c r="H124" s="25">
        <v>3</v>
      </c>
      <c r="I124" s="25"/>
      <c r="J124">
        <v>3</v>
      </c>
    </row>
    <row r="125" spans="1:10" ht="15">
      <c r="A125" s="53">
        <v>40401</v>
      </c>
      <c r="B125" s="54" t="s">
        <v>147</v>
      </c>
      <c r="C125" s="54" t="s">
        <v>214</v>
      </c>
      <c r="D125" s="54" t="s">
        <v>298</v>
      </c>
      <c r="E125" s="21">
        <f>+MAX(F125:FK125)</f>
        <v>3</v>
      </c>
      <c r="F125" s="25">
        <v>3</v>
      </c>
      <c r="G125" s="25">
        <v>3</v>
      </c>
      <c r="H125" s="25">
        <v>3</v>
      </c>
      <c r="I125" s="25"/>
      <c r="J125">
        <v>3</v>
      </c>
    </row>
    <row r="126" spans="1:10" ht="15">
      <c r="A126" s="53">
        <v>20602</v>
      </c>
      <c r="B126" s="54" t="s">
        <v>198</v>
      </c>
      <c r="C126" s="54" t="s">
        <v>199</v>
      </c>
      <c r="D126" s="54" t="s">
        <v>266</v>
      </c>
      <c r="E126" s="21">
        <f>+MAX(F126:FK126)</f>
        <v>3</v>
      </c>
      <c r="F126" s="25">
        <v>3</v>
      </c>
      <c r="G126" s="25">
        <v>3</v>
      </c>
      <c r="H126" s="25">
        <v>3</v>
      </c>
      <c r="I126" s="25"/>
      <c r="J126">
        <v>3</v>
      </c>
    </row>
    <row r="127" spans="1:10" ht="15">
      <c r="A127" s="53">
        <v>80502</v>
      </c>
      <c r="B127" s="54" t="s">
        <v>96</v>
      </c>
      <c r="C127" s="54" t="s">
        <v>141</v>
      </c>
      <c r="D127" s="54" t="s">
        <v>269</v>
      </c>
      <c r="E127" s="21">
        <f>+MAX(F127:FK127)</f>
        <v>3</v>
      </c>
      <c r="F127" s="25">
        <v>3</v>
      </c>
      <c r="G127" s="25">
        <v>3</v>
      </c>
      <c r="H127" s="25">
        <v>3</v>
      </c>
      <c r="I127" s="25"/>
      <c r="J127">
        <v>3</v>
      </c>
    </row>
    <row r="128" spans="1:10" ht="15">
      <c r="A128" s="53">
        <v>130401</v>
      </c>
      <c r="B128" s="54" t="s">
        <v>99</v>
      </c>
      <c r="C128" s="54" t="s">
        <v>240</v>
      </c>
      <c r="D128" s="54" t="s">
        <v>241</v>
      </c>
      <c r="E128" s="21">
        <f>+MAX(F128:FK128)</f>
        <v>3</v>
      </c>
      <c r="F128" s="25">
        <v>2</v>
      </c>
      <c r="G128" s="25">
        <v>2</v>
      </c>
      <c r="H128" s="25">
        <v>3</v>
      </c>
      <c r="I128" s="25"/>
      <c r="J128">
        <v>3</v>
      </c>
    </row>
    <row r="129" spans="1:10" ht="15">
      <c r="A129" s="53">
        <v>90607</v>
      </c>
      <c r="B129" s="54" t="s">
        <v>109</v>
      </c>
      <c r="C129" s="54" t="s">
        <v>282</v>
      </c>
      <c r="D129" s="54" t="s">
        <v>283</v>
      </c>
      <c r="E129" s="21">
        <f>+MAX(F129:FK129)</f>
        <v>3</v>
      </c>
      <c r="F129" s="25">
        <v>0</v>
      </c>
      <c r="G129" s="25">
        <v>0</v>
      </c>
      <c r="H129" s="25">
        <v>3</v>
      </c>
      <c r="I129" s="25"/>
      <c r="J129">
        <v>3</v>
      </c>
    </row>
    <row r="130" spans="1:10" ht="15">
      <c r="A130" s="53">
        <v>10203</v>
      </c>
      <c r="B130" s="54" t="s">
        <v>161</v>
      </c>
      <c r="C130" s="54" t="s">
        <v>167</v>
      </c>
      <c r="D130" s="54" t="s">
        <v>285</v>
      </c>
      <c r="E130" s="21">
        <f>+MAX(F130:FK130)</f>
        <v>3</v>
      </c>
      <c r="F130" s="25">
        <v>3</v>
      </c>
      <c r="G130" s="25">
        <v>3</v>
      </c>
      <c r="H130" s="25">
        <v>3</v>
      </c>
      <c r="I130" s="25"/>
      <c r="J130">
        <v>3</v>
      </c>
    </row>
    <row r="131" spans="1:10" ht="15">
      <c r="A131" s="53">
        <v>91112</v>
      </c>
      <c r="B131" s="54" t="s">
        <v>109</v>
      </c>
      <c r="C131" s="54" t="s">
        <v>180</v>
      </c>
      <c r="D131" s="54" t="s">
        <v>309</v>
      </c>
      <c r="E131" s="21">
        <f>+MAX(F131:FK131)</f>
        <v>3</v>
      </c>
      <c r="F131" s="25">
        <v>3</v>
      </c>
      <c r="G131" s="25">
        <v>3</v>
      </c>
      <c r="H131" s="25">
        <v>3</v>
      </c>
      <c r="I131" s="25"/>
      <c r="J131">
        <v>3</v>
      </c>
    </row>
    <row r="132" spans="1:10" ht="24">
      <c r="A132" s="53">
        <v>110102</v>
      </c>
      <c r="B132" s="54" t="s">
        <v>249</v>
      </c>
      <c r="C132" s="54" t="s">
        <v>250</v>
      </c>
      <c r="D132" s="54" t="s">
        <v>251</v>
      </c>
      <c r="E132" s="21">
        <f>+MAX(F132:FK132)</f>
        <v>3</v>
      </c>
      <c r="F132" s="25">
        <v>3</v>
      </c>
      <c r="G132" s="25">
        <v>3</v>
      </c>
      <c r="H132" s="25">
        <v>3</v>
      </c>
      <c r="I132" s="25"/>
      <c r="J132">
        <v>3</v>
      </c>
    </row>
    <row r="133" spans="1:10" ht="15">
      <c r="A133" s="53">
        <v>70401</v>
      </c>
      <c r="B133" s="54" t="s">
        <v>246</v>
      </c>
      <c r="C133" s="54" t="s">
        <v>314</v>
      </c>
      <c r="D133" s="54" t="s">
        <v>315</v>
      </c>
      <c r="E133" s="21">
        <f>+MAX(F133:FK133)</f>
        <v>3</v>
      </c>
      <c r="F133" s="25">
        <v>3</v>
      </c>
      <c r="G133" s="25">
        <v>3</v>
      </c>
      <c r="H133" s="25">
        <v>3</v>
      </c>
      <c r="I133" s="25"/>
      <c r="J133">
        <v>3</v>
      </c>
    </row>
    <row r="134" spans="1:10" ht="15">
      <c r="A134" s="53">
        <v>20401</v>
      </c>
      <c r="B134" s="54" t="s">
        <v>198</v>
      </c>
      <c r="C134" s="54" t="s">
        <v>260</v>
      </c>
      <c r="D134" s="54" t="s">
        <v>261</v>
      </c>
      <c r="E134" s="21">
        <f>+MAX(F134:FK134)</f>
        <v>3</v>
      </c>
      <c r="F134" s="25">
        <v>3</v>
      </c>
      <c r="G134" s="25">
        <v>3</v>
      </c>
      <c r="H134" s="25">
        <v>3</v>
      </c>
      <c r="I134" s="25"/>
      <c r="J134">
        <v>3</v>
      </c>
    </row>
    <row r="135" spans="1:10" ht="24">
      <c r="A135" s="53">
        <v>40201</v>
      </c>
      <c r="B135" s="54" t="s">
        <v>147</v>
      </c>
      <c r="C135" s="54" t="s">
        <v>212</v>
      </c>
      <c r="D135" s="54" t="s">
        <v>235</v>
      </c>
      <c r="E135" s="21">
        <f>+MAX(F135:FK135)</f>
        <v>3</v>
      </c>
      <c r="F135" s="25">
        <v>3</v>
      </c>
      <c r="G135" s="25">
        <v>3</v>
      </c>
      <c r="H135" s="25">
        <v>3</v>
      </c>
      <c r="I135" s="25"/>
      <c r="J135">
        <v>3</v>
      </c>
    </row>
    <row r="136" spans="1:10" ht="15">
      <c r="A136" s="53">
        <v>30112</v>
      </c>
      <c r="B136" s="54" t="s">
        <v>136</v>
      </c>
      <c r="C136" s="54" t="s">
        <v>136</v>
      </c>
      <c r="D136" s="54" t="s">
        <v>293</v>
      </c>
      <c r="E136" s="21">
        <f>+MAX(F136:FK136)</f>
        <v>3</v>
      </c>
      <c r="F136" s="25">
        <v>3</v>
      </c>
      <c r="G136" s="25">
        <v>3</v>
      </c>
      <c r="H136" s="25">
        <v>3</v>
      </c>
      <c r="I136" s="25"/>
      <c r="J136">
        <v>3</v>
      </c>
    </row>
    <row r="137" spans="1:10" ht="24">
      <c r="A137" s="53">
        <v>30601</v>
      </c>
      <c r="B137" s="54" t="s">
        <v>136</v>
      </c>
      <c r="C137" s="54" t="s">
        <v>137</v>
      </c>
      <c r="D137" s="54" t="s">
        <v>295</v>
      </c>
      <c r="E137" s="21">
        <f>+MAX(F137:FK137)</f>
        <v>3</v>
      </c>
      <c r="F137" s="25">
        <v>3</v>
      </c>
      <c r="G137" s="25">
        <v>3</v>
      </c>
      <c r="H137" s="25">
        <v>3</v>
      </c>
      <c r="I137" s="25"/>
      <c r="J137">
        <v>3</v>
      </c>
    </row>
    <row r="138" spans="1:10" ht="15">
      <c r="A138" s="53">
        <v>91006</v>
      </c>
      <c r="B138" s="54" t="s">
        <v>109</v>
      </c>
      <c r="C138" s="54" t="s">
        <v>110</v>
      </c>
      <c r="D138" s="54" t="s">
        <v>296</v>
      </c>
      <c r="E138" s="21">
        <f>+MAX(F138:FK138)</f>
        <v>3</v>
      </c>
      <c r="F138" s="25">
        <v>3</v>
      </c>
      <c r="G138" s="25">
        <v>3</v>
      </c>
      <c r="H138" s="25">
        <v>3</v>
      </c>
      <c r="I138" s="25"/>
      <c r="J138">
        <v>3</v>
      </c>
    </row>
    <row r="139" spans="1:10" ht="15">
      <c r="A139" s="53">
        <v>20407</v>
      </c>
      <c r="B139" s="54" t="s">
        <v>198</v>
      </c>
      <c r="C139" s="54" t="s">
        <v>260</v>
      </c>
      <c r="D139" s="54" t="s">
        <v>321</v>
      </c>
      <c r="E139" s="21">
        <f>+MAX(F139:FK139)</f>
        <v>3</v>
      </c>
      <c r="F139" s="25">
        <v>3</v>
      </c>
      <c r="G139" s="25">
        <v>3</v>
      </c>
      <c r="H139" s="25">
        <v>3</v>
      </c>
      <c r="I139" s="25"/>
      <c r="J139">
        <v>3</v>
      </c>
    </row>
    <row r="140" spans="1:10" ht="15">
      <c r="A140" s="53">
        <v>40101</v>
      </c>
      <c r="B140" s="54" t="s">
        <v>147</v>
      </c>
      <c r="C140" s="54" t="s">
        <v>148</v>
      </c>
      <c r="D140" s="54" t="s">
        <v>236</v>
      </c>
      <c r="E140" s="21">
        <f>+MAX(F140:FK140)</f>
        <v>3</v>
      </c>
      <c r="F140" s="25">
        <v>2</v>
      </c>
      <c r="G140" s="25">
        <v>2</v>
      </c>
      <c r="H140" s="25">
        <v>2</v>
      </c>
      <c r="I140" s="25"/>
      <c r="J140">
        <v>3</v>
      </c>
    </row>
    <row r="141" spans="1:10" ht="15">
      <c r="A141" s="53">
        <v>10401</v>
      </c>
      <c r="B141" s="54" t="s">
        <v>161</v>
      </c>
      <c r="C141" s="54" t="s">
        <v>222</v>
      </c>
      <c r="D141" s="54" t="s">
        <v>278</v>
      </c>
      <c r="E141" s="21">
        <f>+MAX(F141:FK141)</f>
        <v>2</v>
      </c>
      <c r="F141" s="25">
        <v>1</v>
      </c>
      <c r="G141" s="25">
        <v>2</v>
      </c>
      <c r="H141" s="25">
        <v>2</v>
      </c>
      <c r="I141" s="25"/>
      <c r="J141">
        <v>2</v>
      </c>
    </row>
    <row r="142" spans="1:10" ht="15">
      <c r="A142" s="53">
        <v>60101</v>
      </c>
      <c r="B142" s="54" t="s">
        <v>154</v>
      </c>
      <c r="C142" s="54" t="s">
        <v>300</v>
      </c>
      <c r="D142" s="54" t="s">
        <v>301</v>
      </c>
      <c r="E142" s="21">
        <f>+MAX(F142:FK142)</f>
        <v>2</v>
      </c>
      <c r="F142" s="25">
        <v>2</v>
      </c>
      <c r="G142" s="25">
        <v>2</v>
      </c>
      <c r="H142" s="25">
        <v>2</v>
      </c>
      <c r="I142" s="25"/>
      <c r="J142">
        <v>2</v>
      </c>
    </row>
    <row r="143" spans="1:10" ht="15">
      <c r="A143" s="53">
        <v>130903</v>
      </c>
      <c r="B143" s="54" t="s">
        <v>99</v>
      </c>
      <c r="C143" s="54" t="s">
        <v>303</v>
      </c>
      <c r="D143" s="54" t="s">
        <v>304</v>
      </c>
      <c r="E143" s="21">
        <f>+MAX(F143:FK143)</f>
        <v>2</v>
      </c>
      <c r="F143" s="25">
        <v>2</v>
      </c>
      <c r="G143" s="25">
        <v>2</v>
      </c>
      <c r="H143" s="25">
        <v>2</v>
      </c>
      <c r="I143" s="25"/>
      <c r="J143">
        <v>2</v>
      </c>
    </row>
    <row r="144" spans="1:10" ht="15">
      <c r="A144" s="53">
        <v>40801</v>
      </c>
      <c r="B144" s="54" t="s">
        <v>147</v>
      </c>
      <c r="C144" s="54" t="s">
        <v>270</v>
      </c>
      <c r="D144" s="56" t="s">
        <v>270</v>
      </c>
      <c r="E144" s="21">
        <f>+MAX(F144:FK144)</f>
        <v>2</v>
      </c>
      <c r="F144" s="25">
        <v>2</v>
      </c>
      <c r="G144" s="25">
        <v>2</v>
      </c>
      <c r="H144" s="25">
        <v>2</v>
      </c>
      <c r="I144" s="25"/>
      <c r="J144">
        <v>2</v>
      </c>
    </row>
    <row r="145" spans="1:10" ht="24">
      <c r="A145" s="53">
        <v>70301</v>
      </c>
      <c r="B145" s="54" t="s">
        <v>246</v>
      </c>
      <c r="C145" s="54" t="s">
        <v>246</v>
      </c>
      <c r="D145" s="54" t="s">
        <v>288</v>
      </c>
      <c r="E145" s="21">
        <f>+MAX(F145:FK145)</f>
        <v>2</v>
      </c>
      <c r="F145" s="25">
        <v>2</v>
      </c>
      <c r="G145" s="25">
        <v>2</v>
      </c>
      <c r="H145" s="25">
        <v>2</v>
      </c>
      <c r="I145" s="25"/>
      <c r="J145">
        <v>2</v>
      </c>
    </row>
    <row r="146" spans="1:10" ht="15">
      <c r="A146" s="53">
        <v>90501</v>
      </c>
      <c r="B146" s="54" t="s">
        <v>109</v>
      </c>
      <c r="C146" s="54" t="s">
        <v>310</v>
      </c>
      <c r="D146" s="54" t="s">
        <v>311</v>
      </c>
      <c r="E146" s="21">
        <f>+MAX(F146:FK146)</f>
        <v>2</v>
      </c>
      <c r="F146" s="25">
        <v>2</v>
      </c>
      <c r="G146" s="25">
        <v>2</v>
      </c>
      <c r="H146" s="25">
        <v>2</v>
      </c>
      <c r="I146" s="25"/>
      <c r="J146">
        <v>2</v>
      </c>
    </row>
    <row r="147" spans="1:10" ht="15">
      <c r="A147" s="53">
        <v>60205</v>
      </c>
      <c r="B147" s="54" t="s">
        <v>154</v>
      </c>
      <c r="C147" s="54" t="s">
        <v>335</v>
      </c>
      <c r="D147" s="54" t="s">
        <v>336</v>
      </c>
      <c r="E147" s="21">
        <f>+MAX(F147:FK147)</f>
        <v>2</v>
      </c>
      <c r="F147" s="25">
        <v>2</v>
      </c>
      <c r="G147" s="25">
        <v>2</v>
      </c>
      <c r="H147" s="25">
        <v>2</v>
      </c>
      <c r="I147" s="25"/>
      <c r="J147">
        <v>2</v>
      </c>
    </row>
    <row r="148" spans="1:10" ht="15">
      <c r="A148" s="53">
        <v>40708</v>
      </c>
      <c r="B148" s="54" t="s">
        <v>147</v>
      </c>
      <c r="C148" s="54" t="s">
        <v>291</v>
      </c>
      <c r="D148" s="54" t="s">
        <v>194</v>
      </c>
      <c r="E148" s="21">
        <f>+MAX(F148:FK148)</f>
        <v>2</v>
      </c>
      <c r="F148" s="25">
        <v>2</v>
      </c>
      <c r="G148" s="25">
        <v>2</v>
      </c>
      <c r="H148" s="25">
        <v>2</v>
      </c>
      <c r="I148" s="25"/>
      <c r="J148">
        <v>2</v>
      </c>
    </row>
    <row r="149" spans="1:10" ht="15">
      <c r="A149" s="53">
        <v>130713</v>
      </c>
      <c r="B149" s="54" t="s">
        <v>99</v>
      </c>
      <c r="C149" s="54" t="s">
        <v>133</v>
      </c>
      <c r="D149" s="54" t="s">
        <v>340</v>
      </c>
      <c r="E149" s="21">
        <f>+MAX(F149:FK149)</f>
        <v>2</v>
      </c>
      <c r="F149" s="25">
        <v>2</v>
      </c>
      <c r="G149" s="25">
        <v>2</v>
      </c>
      <c r="H149" s="25">
        <v>2</v>
      </c>
      <c r="I149" s="25"/>
      <c r="J149">
        <v>2</v>
      </c>
    </row>
    <row r="150" spans="1:10" ht="15">
      <c r="A150" s="53">
        <v>130408</v>
      </c>
      <c r="B150" s="54" t="s">
        <v>99</v>
      </c>
      <c r="C150" s="54" t="s">
        <v>240</v>
      </c>
      <c r="D150" s="54" t="s">
        <v>273</v>
      </c>
      <c r="E150" s="21">
        <f>+MAX(F150:FK150)</f>
        <v>2</v>
      </c>
      <c r="F150" s="25">
        <v>2</v>
      </c>
      <c r="G150" s="25">
        <v>2</v>
      </c>
      <c r="H150" s="25">
        <v>2</v>
      </c>
      <c r="I150" s="25"/>
      <c r="J150">
        <v>2</v>
      </c>
    </row>
    <row r="151" spans="1:10" ht="15">
      <c r="A151" s="53">
        <v>20501</v>
      </c>
      <c r="B151" s="54" t="s">
        <v>198</v>
      </c>
      <c r="C151" s="54" t="s">
        <v>345</v>
      </c>
      <c r="D151" s="54" t="s">
        <v>346</v>
      </c>
      <c r="E151" s="21">
        <f>+MAX(F151:FK151)</f>
        <v>2</v>
      </c>
      <c r="F151" s="25">
        <v>2</v>
      </c>
      <c r="G151" s="25">
        <v>2</v>
      </c>
      <c r="H151" s="25">
        <v>2</v>
      </c>
      <c r="I151" s="25"/>
      <c r="J151">
        <v>2</v>
      </c>
    </row>
    <row r="152" spans="1:10" ht="15">
      <c r="A152" s="53">
        <v>20606</v>
      </c>
      <c r="B152" s="54" t="s">
        <v>198</v>
      </c>
      <c r="C152" s="54" t="s">
        <v>199</v>
      </c>
      <c r="D152" s="54" t="s">
        <v>253</v>
      </c>
      <c r="E152" s="21">
        <f>+MAX(F152:FK152)</f>
        <v>2</v>
      </c>
      <c r="F152" s="25">
        <v>2</v>
      </c>
      <c r="G152" s="25">
        <v>2</v>
      </c>
      <c r="H152" s="25">
        <v>2</v>
      </c>
      <c r="I152" s="25"/>
      <c r="J152">
        <v>2</v>
      </c>
    </row>
    <row r="153" spans="1:10" ht="15">
      <c r="A153" s="53">
        <v>60601</v>
      </c>
      <c r="B153" s="54" t="s">
        <v>154</v>
      </c>
      <c r="C153" s="54" t="s">
        <v>328</v>
      </c>
      <c r="D153" s="54" t="s">
        <v>347</v>
      </c>
      <c r="E153" s="21">
        <f>+MAX(F153:FK153)</f>
        <v>2</v>
      </c>
      <c r="F153" s="25">
        <v>2</v>
      </c>
      <c r="G153" s="25">
        <v>2</v>
      </c>
      <c r="H153" s="25">
        <v>2</v>
      </c>
      <c r="I153" s="25"/>
      <c r="J153">
        <v>2</v>
      </c>
    </row>
    <row r="154" spans="1:10" ht="15">
      <c r="A154" s="53">
        <v>40901</v>
      </c>
      <c r="B154" s="54" t="s">
        <v>147</v>
      </c>
      <c r="C154" s="54" t="s">
        <v>350</v>
      </c>
      <c r="D154" s="54" t="s">
        <v>351</v>
      </c>
      <c r="E154" s="21">
        <f>+MAX(F154:FK154)</f>
        <v>2</v>
      </c>
      <c r="F154" s="25">
        <v>2</v>
      </c>
      <c r="G154" s="25">
        <v>2</v>
      </c>
      <c r="H154" s="25">
        <v>2</v>
      </c>
      <c r="I154" s="25"/>
      <c r="J154">
        <v>2</v>
      </c>
    </row>
    <row r="155" spans="1:10" ht="15">
      <c r="A155" s="53">
        <v>70310</v>
      </c>
      <c r="B155" s="54" t="s">
        <v>246</v>
      </c>
      <c r="C155" s="54" t="s">
        <v>246</v>
      </c>
      <c r="D155" s="54" t="s">
        <v>354</v>
      </c>
      <c r="E155" s="21">
        <f>+MAX(F155:FK155)</f>
        <v>2</v>
      </c>
      <c r="F155" s="25">
        <v>2</v>
      </c>
      <c r="G155" s="25">
        <v>2</v>
      </c>
      <c r="H155" s="25">
        <v>2</v>
      </c>
      <c r="I155" s="25"/>
      <c r="J155">
        <v>2</v>
      </c>
    </row>
    <row r="156" spans="1:10" ht="15">
      <c r="A156" s="53">
        <v>41104</v>
      </c>
      <c r="B156" s="54" t="s">
        <v>147</v>
      </c>
      <c r="C156" s="54" t="s">
        <v>275</v>
      </c>
      <c r="D156" s="54" t="s">
        <v>275</v>
      </c>
      <c r="E156" s="21">
        <f>+MAX(F156:FK156)</f>
        <v>2</v>
      </c>
      <c r="F156" s="25">
        <v>2</v>
      </c>
      <c r="G156" s="25">
        <v>2</v>
      </c>
      <c r="H156" s="25">
        <v>2</v>
      </c>
      <c r="I156" s="25"/>
      <c r="J156">
        <v>2</v>
      </c>
    </row>
    <row r="157" spans="1:10" ht="15">
      <c r="A157" s="53">
        <v>130703</v>
      </c>
      <c r="B157" s="54" t="s">
        <v>99</v>
      </c>
      <c r="C157" s="54" t="s">
        <v>133</v>
      </c>
      <c r="D157" s="54" t="s">
        <v>279</v>
      </c>
      <c r="E157" s="21">
        <f>+MAX(F157:FK157)</f>
        <v>1</v>
      </c>
      <c r="F157" s="25">
        <v>1</v>
      </c>
      <c r="G157" s="25">
        <v>1</v>
      </c>
      <c r="H157" s="25">
        <v>1</v>
      </c>
      <c r="I157" s="25"/>
      <c r="J157">
        <v>1</v>
      </c>
    </row>
    <row r="158" spans="1:10" ht="15">
      <c r="A158" s="53">
        <v>130704</v>
      </c>
      <c r="B158" s="54" t="s">
        <v>99</v>
      </c>
      <c r="C158" s="54" t="s">
        <v>133</v>
      </c>
      <c r="D158" s="54" t="s">
        <v>361</v>
      </c>
      <c r="E158" s="21">
        <f>+MAX(F158:FK158)</f>
        <v>1</v>
      </c>
      <c r="F158" s="25">
        <v>1</v>
      </c>
      <c r="G158" s="25">
        <v>1</v>
      </c>
      <c r="H158" s="25">
        <v>1</v>
      </c>
      <c r="I158" s="25"/>
      <c r="J158">
        <v>1</v>
      </c>
    </row>
    <row r="159" spans="1:10" ht="15">
      <c r="A159" s="53">
        <v>40302</v>
      </c>
      <c r="B159" s="54" t="s">
        <v>147</v>
      </c>
      <c r="C159" s="54" t="s">
        <v>255</v>
      </c>
      <c r="D159" s="54" t="s">
        <v>362</v>
      </c>
      <c r="E159" s="21">
        <f>+MAX(F159:FK159)</f>
        <v>1</v>
      </c>
      <c r="F159" s="25">
        <v>1</v>
      </c>
      <c r="G159" s="25">
        <v>1</v>
      </c>
      <c r="H159" s="25">
        <v>1</v>
      </c>
      <c r="I159" s="25"/>
      <c r="J159">
        <v>1</v>
      </c>
    </row>
    <row r="160" spans="1:10" ht="15">
      <c r="A160" s="53">
        <v>130402</v>
      </c>
      <c r="B160" s="54" t="s">
        <v>99</v>
      </c>
      <c r="C160" s="54" t="s">
        <v>240</v>
      </c>
      <c r="D160" s="54" t="s">
        <v>322</v>
      </c>
      <c r="E160" s="21">
        <f>+MAX(F160:FK160)</f>
        <v>1</v>
      </c>
      <c r="F160" s="25">
        <v>1</v>
      </c>
      <c r="G160" s="25">
        <v>1</v>
      </c>
      <c r="H160" s="25">
        <v>1</v>
      </c>
      <c r="I160" s="25"/>
      <c r="J160">
        <v>1</v>
      </c>
    </row>
    <row r="161" spans="1:10" ht="15">
      <c r="A161" s="53">
        <v>20210</v>
      </c>
      <c r="B161" s="54" t="s">
        <v>198</v>
      </c>
      <c r="C161" s="54" t="s">
        <v>202</v>
      </c>
      <c r="D161" s="54" t="s">
        <v>368</v>
      </c>
      <c r="E161" s="21">
        <f>+MAX(F161:FK161)</f>
        <v>1</v>
      </c>
      <c r="F161" s="25">
        <v>1</v>
      </c>
      <c r="G161" s="25">
        <v>1</v>
      </c>
      <c r="H161" s="25">
        <v>1</v>
      </c>
      <c r="I161" s="25"/>
      <c r="J161">
        <v>1</v>
      </c>
    </row>
    <row r="162" spans="1:10" ht="15">
      <c r="A162" s="53">
        <v>130302</v>
      </c>
      <c r="B162" s="54" t="s">
        <v>99</v>
      </c>
      <c r="C162" s="54" t="s">
        <v>210</v>
      </c>
      <c r="D162" s="54" t="s">
        <v>323</v>
      </c>
      <c r="E162" s="21">
        <f>+MAX(F162:FK162)</f>
        <v>1</v>
      </c>
      <c r="F162" s="25">
        <v>1</v>
      </c>
      <c r="G162" s="25">
        <v>1</v>
      </c>
      <c r="H162" s="25">
        <v>1</v>
      </c>
      <c r="I162" s="25"/>
      <c r="J162">
        <v>1</v>
      </c>
    </row>
    <row r="163" spans="1:10" ht="15">
      <c r="A163" s="53">
        <v>130303</v>
      </c>
      <c r="B163" s="54" t="s">
        <v>99</v>
      </c>
      <c r="C163" s="54" t="s">
        <v>210</v>
      </c>
      <c r="D163" s="54" t="s">
        <v>281</v>
      </c>
      <c r="E163" s="21">
        <f>+MAX(F163:FK163)</f>
        <v>1</v>
      </c>
      <c r="F163" s="25">
        <v>1</v>
      </c>
      <c r="G163" s="25">
        <v>1</v>
      </c>
      <c r="H163" s="25">
        <v>1</v>
      </c>
      <c r="I163" s="25"/>
      <c r="J163">
        <v>1</v>
      </c>
    </row>
    <row r="164" spans="1:10" ht="15">
      <c r="A164" s="53">
        <v>41003</v>
      </c>
      <c r="B164" s="54" t="s">
        <v>147</v>
      </c>
      <c r="C164" s="54" t="s">
        <v>324</v>
      </c>
      <c r="D164" s="54" t="s">
        <v>325</v>
      </c>
      <c r="E164" s="21">
        <f>+MAX(F164:FK164)</f>
        <v>1</v>
      </c>
      <c r="F164" s="25">
        <v>1</v>
      </c>
      <c r="G164" s="25">
        <v>1</v>
      </c>
      <c r="H164" s="25">
        <v>1</v>
      </c>
      <c r="I164" s="25"/>
      <c r="J164">
        <v>1</v>
      </c>
    </row>
    <row r="165" spans="1:10" ht="15">
      <c r="A165" s="53">
        <v>130304</v>
      </c>
      <c r="B165" s="54" t="s">
        <v>99</v>
      </c>
      <c r="C165" s="54" t="s">
        <v>210</v>
      </c>
      <c r="D165" s="54" t="s">
        <v>371</v>
      </c>
      <c r="E165" s="21">
        <f>+MAX(F165:FK165)</f>
        <v>1</v>
      </c>
      <c r="F165" s="25">
        <v>1</v>
      </c>
      <c r="G165" s="25">
        <v>1</v>
      </c>
      <c r="H165" s="25">
        <v>1</v>
      </c>
      <c r="I165" s="25"/>
      <c r="J165">
        <v>1</v>
      </c>
    </row>
    <row r="166" spans="1:10" ht="24">
      <c r="A166" s="53">
        <v>120304</v>
      </c>
      <c r="B166" s="54" t="s">
        <v>182</v>
      </c>
      <c r="C166" s="54" t="s">
        <v>364</v>
      </c>
      <c r="D166" s="54" t="s">
        <v>372</v>
      </c>
      <c r="E166" s="21">
        <f>+MAX(F166:FK166)</f>
        <v>1</v>
      </c>
      <c r="F166" s="25">
        <v>1</v>
      </c>
      <c r="G166" s="25">
        <v>1</v>
      </c>
      <c r="H166" s="25">
        <v>1</v>
      </c>
      <c r="I166" s="25"/>
      <c r="J166">
        <v>1</v>
      </c>
    </row>
    <row r="167" spans="1:10" ht="15">
      <c r="A167" s="53">
        <v>60606</v>
      </c>
      <c r="B167" s="54" t="s">
        <v>154</v>
      </c>
      <c r="C167" s="54" t="s">
        <v>328</v>
      </c>
      <c r="D167" s="54" t="s">
        <v>376</v>
      </c>
      <c r="E167" s="21">
        <f>+MAX(F167:FK167)</f>
        <v>1</v>
      </c>
      <c r="F167" s="25">
        <v>1</v>
      </c>
      <c r="G167" s="25">
        <v>1</v>
      </c>
      <c r="H167" s="25">
        <v>1</v>
      </c>
      <c r="I167" s="25"/>
      <c r="J167">
        <v>1</v>
      </c>
    </row>
    <row r="168" spans="1:10" ht="15">
      <c r="A168" s="53">
        <v>70315</v>
      </c>
      <c r="B168" s="54" t="s">
        <v>246</v>
      </c>
      <c r="C168" s="54" t="s">
        <v>246</v>
      </c>
      <c r="D168" s="54" t="s">
        <v>377</v>
      </c>
      <c r="E168" s="21">
        <f>+MAX(F168:FK168)</f>
        <v>1</v>
      </c>
      <c r="F168" s="25">
        <v>1</v>
      </c>
      <c r="G168" s="25">
        <v>1</v>
      </c>
      <c r="H168" s="25">
        <v>1</v>
      </c>
      <c r="I168" s="25"/>
      <c r="J168">
        <v>1</v>
      </c>
    </row>
    <row r="169" spans="1:10" ht="15">
      <c r="A169" s="53">
        <v>80504</v>
      </c>
      <c r="B169" s="54" t="s">
        <v>96</v>
      </c>
      <c r="C169" s="54" t="s">
        <v>141</v>
      </c>
      <c r="D169" s="54" t="s">
        <v>378</v>
      </c>
      <c r="E169" s="21">
        <f>+MAX(F169:FK169)</f>
        <v>1</v>
      </c>
      <c r="F169" s="25">
        <v>1</v>
      </c>
      <c r="G169" s="25">
        <v>1</v>
      </c>
      <c r="H169" s="25">
        <v>1</v>
      </c>
      <c r="I169" s="25"/>
      <c r="J169">
        <v>1</v>
      </c>
    </row>
    <row r="170" spans="1:10" ht="15">
      <c r="A170" s="53">
        <v>20205</v>
      </c>
      <c r="B170" s="54" t="s">
        <v>198</v>
      </c>
      <c r="C170" s="54" t="s">
        <v>202</v>
      </c>
      <c r="D170" s="54" t="s">
        <v>379</v>
      </c>
      <c r="E170" s="21">
        <f>+MAX(F170:FK170)</f>
        <v>1</v>
      </c>
      <c r="F170" s="25">
        <v>1</v>
      </c>
      <c r="G170" s="25">
        <v>1</v>
      </c>
      <c r="H170" s="25">
        <v>1</v>
      </c>
      <c r="I170" s="25"/>
      <c r="J170">
        <v>1</v>
      </c>
    </row>
    <row r="171" spans="1:10" ht="15">
      <c r="A171" s="53">
        <v>60102</v>
      </c>
      <c r="B171" s="54" t="s">
        <v>154</v>
      </c>
      <c r="C171" s="54" t="s">
        <v>300</v>
      </c>
      <c r="D171" s="54" t="s">
        <v>308</v>
      </c>
      <c r="E171" s="21">
        <f>+MAX(F171:FK171)</f>
        <v>1</v>
      </c>
      <c r="F171" s="25">
        <v>1</v>
      </c>
      <c r="G171" s="25">
        <v>1</v>
      </c>
      <c r="H171" s="25">
        <v>1</v>
      </c>
      <c r="I171" s="25"/>
      <c r="J171">
        <v>1</v>
      </c>
    </row>
    <row r="172" spans="1:10" ht="15">
      <c r="A172" s="53">
        <v>40506</v>
      </c>
      <c r="B172" s="54" t="s">
        <v>147</v>
      </c>
      <c r="C172" s="54" t="s">
        <v>227</v>
      </c>
      <c r="D172" s="54" t="s">
        <v>384</v>
      </c>
      <c r="E172" s="21">
        <f>+MAX(F172:FK172)</f>
        <v>1</v>
      </c>
      <c r="F172" s="25">
        <v>1</v>
      </c>
      <c r="G172" s="25">
        <v>1</v>
      </c>
      <c r="H172" s="25">
        <v>1</v>
      </c>
      <c r="I172" s="25"/>
      <c r="J172">
        <v>1</v>
      </c>
    </row>
    <row r="173" spans="1:10" ht="15">
      <c r="A173" s="53">
        <v>130906</v>
      </c>
      <c r="B173" s="54" t="s">
        <v>99</v>
      </c>
      <c r="C173" s="54" t="s">
        <v>303</v>
      </c>
      <c r="D173" s="54" t="s">
        <v>331</v>
      </c>
      <c r="E173" s="21">
        <f>+MAX(F173:FK173)</f>
        <v>1</v>
      </c>
      <c r="F173" s="25">
        <v>1</v>
      </c>
      <c r="G173" s="25">
        <v>1</v>
      </c>
      <c r="H173" s="25">
        <v>1</v>
      </c>
      <c r="I173" s="25"/>
      <c r="J173">
        <v>1</v>
      </c>
    </row>
    <row r="174" spans="1:10" ht="15">
      <c r="A174" s="53">
        <v>91107</v>
      </c>
      <c r="B174" s="54" t="s">
        <v>109</v>
      </c>
      <c r="C174" s="54" t="s">
        <v>180</v>
      </c>
      <c r="D174" s="54" t="s">
        <v>287</v>
      </c>
      <c r="E174" s="21">
        <f>+MAX(F174:FK174)</f>
        <v>1</v>
      </c>
      <c r="F174" s="25">
        <v>1</v>
      </c>
      <c r="G174" s="25">
        <v>1</v>
      </c>
      <c r="H174" s="25">
        <v>1</v>
      </c>
      <c r="I174" s="25"/>
      <c r="J174">
        <v>1</v>
      </c>
    </row>
    <row r="175" spans="1:10" ht="15">
      <c r="A175" s="53">
        <v>30108</v>
      </c>
      <c r="B175" s="54" t="s">
        <v>136</v>
      </c>
      <c r="C175" s="54" t="s">
        <v>136</v>
      </c>
      <c r="D175" s="54" t="s">
        <v>290</v>
      </c>
      <c r="E175" s="21">
        <f>+MAX(F175:FK175)</f>
        <v>1</v>
      </c>
      <c r="F175" s="25">
        <v>1</v>
      </c>
      <c r="G175" s="25">
        <v>1</v>
      </c>
      <c r="H175" s="25">
        <v>1</v>
      </c>
      <c r="I175" s="25"/>
      <c r="J175">
        <v>1</v>
      </c>
    </row>
    <row r="176" spans="1:10" ht="15">
      <c r="A176" s="53">
        <v>60104</v>
      </c>
      <c r="B176" s="54" t="s">
        <v>154</v>
      </c>
      <c r="C176" s="54" t="s">
        <v>300</v>
      </c>
      <c r="D176" s="54" t="s">
        <v>390</v>
      </c>
      <c r="E176" s="21">
        <f>+MAX(F176:FK176)</f>
        <v>1</v>
      </c>
      <c r="F176" s="25">
        <v>1</v>
      </c>
      <c r="G176" s="25">
        <v>1</v>
      </c>
      <c r="H176" s="25">
        <v>1</v>
      </c>
      <c r="I176" s="25"/>
      <c r="J176">
        <v>1</v>
      </c>
    </row>
    <row r="177" spans="1:10" ht="15">
      <c r="A177" s="53">
        <v>60705</v>
      </c>
      <c r="B177" s="54" t="s">
        <v>154</v>
      </c>
      <c r="C177" s="54" t="s">
        <v>338</v>
      </c>
      <c r="D177" s="54" t="s">
        <v>339</v>
      </c>
      <c r="E177" s="21">
        <f>+MAX(F177:FK177)</f>
        <v>1</v>
      </c>
      <c r="F177" s="25">
        <v>1</v>
      </c>
      <c r="G177" s="25">
        <v>1</v>
      </c>
      <c r="H177" s="25">
        <v>1</v>
      </c>
      <c r="I177" s="25"/>
      <c r="J177">
        <v>1</v>
      </c>
    </row>
    <row r="178" spans="1:10" ht="15">
      <c r="A178" s="53">
        <v>70308</v>
      </c>
      <c r="B178" s="54" t="s">
        <v>246</v>
      </c>
      <c r="C178" s="54" t="s">
        <v>246</v>
      </c>
      <c r="D178" s="54" t="s">
        <v>392</v>
      </c>
      <c r="E178" s="21">
        <f>+MAX(F178:FK178)</f>
        <v>1</v>
      </c>
      <c r="F178" s="25">
        <v>1</v>
      </c>
      <c r="G178" s="25">
        <v>1</v>
      </c>
      <c r="H178" s="25">
        <v>1</v>
      </c>
      <c r="I178" s="25"/>
      <c r="J178">
        <v>1</v>
      </c>
    </row>
    <row r="179" spans="1:10" ht="15">
      <c r="A179" s="53">
        <v>60301</v>
      </c>
      <c r="B179" s="54" t="s">
        <v>154</v>
      </c>
      <c r="C179" s="54" t="s">
        <v>393</v>
      </c>
      <c r="D179" s="54" t="s">
        <v>394</v>
      </c>
      <c r="E179" s="21">
        <f>+MAX(F179:FK179)</f>
        <v>1</v>
      </c>
      <c r="F179" s="25">
        <v>1</v>
      </c>
      <c r="G179" s="25">
        <v>1</v>
      </c>
      <c r="H179" s="25">
        <v>1</v>
      </c>
      <c r="I179" s="25"/>
      <c r="J179">
        <v>1</v>
      </c>
    </row>
    <row r="180" spans="1:10" ht="15">
      <c r="A180" s="53">
        <v>30405</v>
      </c>
      <c r="B180" s="54" t="s">
        <v>136</v>
      </c>
      <c r="C180" s="54" t="s">
        <v>316</v>
      </c>
      <c r="D180" s="54" t="s">
        <v>317</v>
      </c>
      <c r="E180" s="21">
        <f>+MAX(F180:FK180)</f>
        <v>1</v>
      </c>
      <c r="F180" s="25">
        <v>1</v>
      </c>
      <c r="G180" s="25">
        <v>1</v>
      </c>
      <c r="H180" s="25">
        <v>1</v>
      </c>
      <c r="I180" s="25"/>
      <c r="J180">
        <v>1</v>
      </c>
    </row>
    <row r="181" spans="1:10" ht="15">
      <c r="A181" s="53">
        <v>60103</v>
      </c>
      <c r="B181" s="54" t="s">
        <v>154</v>
      </c>
      <c r="C181" s="54" t="s">
        <v>300</v>
      </c>
      <c r="D181" s="54" t="s">
        <v>318</v>
      </c>
      <c r="E181" s="21">
        <f>+MAX(F181:FK181)</f>
        <v>1</v>
      </c>
      <c r="F181" s="25">
        <v>1</v>
      </c>
      <c r="G181" s="25">
        <v>1</v>
      </c>
      <c r="H181" s="25">
        <v>1</v>
      </c>
      <c r="I181" s="25"/>
      <c r="J181">
        <v>1</v>
      </c>
    </row>
    <row r="182" spans="1:10" ht="15">
      <c r="A182" s="53">
        <v>90601</v>
      </c>
      <c r="B182" s="54" t="s">
        <v>109</v>
      </c>
      <c r="C182" s="54" t="s">
        <v>282</v>
      </c>
      <c r="D182" s="54" t="s">
        <v>342</v>
      </c>
      <c r="E182" s="21">
        <f>+MAX(F182:FK182)</f>
        <v>1</v>
      </c>
      <c r="F182" s="25">
        <v>1</v>
      </c>
      <c r="G182" s="25">
        <v>1</v>
      </c>
      <c r="H182" s="25">
        <v>1</v>
      </c>
      <c r="I182" s="25"/>
      <c r="J182">
        <v>1</v>
      </c>
    </row>
    <row r="183" spans="1:10" ht="15">
      <c r="A183" s="53">
        <v>41404</v>
      </c>
      <c r="B183" s="54" t="s">
        <v>147</v>
      </c>
      <c r="C183" s="54" t="s">
        <v>358</v>
      </c>
      <c r="D183" s="54" t="s">
        <v>397</v>
      </c>
      <c r="E183" s="21">
        <f>+MAX(F183:FK183)</f>
        <v>1</v>
      </c>
      <c r="F183" s="25">
        <v>1</v>
      </c>
      <c r="G183" s="25">
        <v>1</v>
      </c>
      <c r="H183" s="25">
        <v>1</v>
      </c>
      <c r="I183" s="25"/>
      <c r="J183">
        <v>1</v>
      </c>
    </row>
    <row r="184" spans="1:10" ht="15">
      <c r="A184" s="53">
        <v>60401</v>
      </c>
      <c r="B184" s="54" t="s">
        <v>154</v>
      </c>
      <c r="C184" s="54" t="s">
        <v>343</v>
      </c>
      <c r="D184" s="54" t="s">
        <v>344</v>
      </c>
      <c r="E184" s="21">
        <f>+MAX(F184:FK184)</f>
        <v>1</v>
      </c>
      <c r="F184" s="25">
        <v>1</v>
      </c>
      <c r="G184" s="25">
        <v>1</v>
      </c>
      <c r="H184" s="25">
        <v>1</v>
      </c>
      <c r="I184" s="25"/>
      <c r="J184">
        <v>1</v>
      </c>
    </row>
    <row r="185" spans="1:10" ht="15">
      <c r="A185" s="53">
        <v>30205</v>
      </c>
      <c r="B185" s="54" t="s">
        <v>136</v>
      </c>
      <c r="C185" s="54" t="s">
        <v>400</v>
      </c>
      <c r="D185" s="54" t="s">
        <v>401</v>
      </c>
      <c r="E185" s="21">
        <f>+MAX(F185:FK185)</f>
        <v>1</v>
      </c>
      <c r="F185" s="25">
        <v>1</v>
      </c>
      <c r="G185" s="25">
        <v>1</v>
      </c>
      <c r="H185" s="25">
        <v>1</v>
      </c>
      <c r="I185" s="25"/>
      <c r="J185">
        <v>1</v>
      </c>
    </row>
    <row r="186" spans="1:10" ht="15">
      <c r="A186" s="53">
        <v>60505</v>
      </c>
      <c r="B186" s="54" t="s">
        <v>154</v>
      </c>
      <c r="C186" s="54" t="s">
        <v>402</v>
      </c>
      <c r="D186" s="54" t="s">
        <v>403</v>
      </c>
      <c r="E186" s="21">
        <f>+MAX(F186:FK186)</f>
        <v>1</v>
      </c>
      <c r="F186" s="25">
        <v>1</v>
      </c>
      <c r="G186" s="25">
        <v>1</v>
      </c>
      <c r="H186" s="25">
        <v>1</v>
      </c>
      <c r="I186" s="25"/>
      <c r="J186">
        <v>1</v>
      </c>
    </row>
    <row r="187" spans="1:10" ht="15">
      <c r="A187" s="53">
        <v>41005</v>
      </c>
      <c r="B187" s="54" t="s">
        <v>147</v>
      </c>
      <c r="C187" s="54" t="s">
        <v>324</v>
      </c>
      <c r="D187" s="54" t="s">
        <v>406</v>
      </c>
      <c r="E187" s="21">
        <f>+MAX(F187:FK187)</f>
        <v>1</v>
      </c>
      <c r="F187" s="25">
        <v>1</v>
      </c>
      <c r="G187" s="25">
        <v>1</v>
      </c>
      <c r="H187" s="25">
        <v>1</v>
      </c>
      <c r="I187" s="25"/>
      <c r="J187">
        <v>1</v>
      </c>
    </row>
    <row r="188" spans="1:10" ht="15">
      <c r="A188" s="53">
        <v>30401</v>
      </c>
      <c r="B188" s="54" t="s">
        <v>136</v>
      </c>
      <c r="C188" s="54" t="s">
        <v>316</v>
      </c>
      <c r="D188" s="54" t="s">
        <v>319</v>
      </c>
      <c r="E188" s="21">
        <f>+MAX(F188:FK188)</f>
        <v>1</v>
      </c>
      <c r="F188" s="25">
        <v>0</v>
      </c>
      <c r="G188" s="25">
        <v>0</v>
      </c>
      <c r="H188" s="25">
        <v>1</v>
      </c>
      <c r="I188" s="25"/>
      <c r="J188">
        <v>1</v>
      </c>
    </row>
    <row r="189" spans="1:10" ht="15">
      <c r="A189" s="53">
        <v>40203</v>
      </c>
      <c r="B189" s="54" t="s">
        <v>147</v>
      </c>
      <c r="C189" s="54" t="s">
        <v>212</v>
      </c>
      <c r="D189" s="54" t="s">
        <v>348</v>
      </c>
      <c r="E189" s="21">
        <f>+MAX(F189:FK189)</f>
        <v>0</v>
      </c>
      <c r="F189" s="25">
        <v>0</v>
      </c>
      <c r="G189" s="25">
        <v>0</v>
      </c>
      <c r="H189" s="25">
        <v>0</v>
      </c>
      <c r="I189" s="25"/>
      <c r="J189">
        <v>0</v>
      </c>
    </row>
    <row r="190" spans="1:10" ht="15">
      <c r="A190" s="53">
        <v>130409</v>
      </c>
      <c r="B190" s="54" t="s">
        <v>99</v>
      </c>
      <c r="C190" s="54" t="s">
        <v>240</v>
      </c>
      <c r="D190" s="54" t="s">
        <v>320</v>
      </c>
      <c r="E190" s="21">
        <f>+MAX(F190:FK190)</f>
        <v>1</v>
      </c>
      <c r="F190" s="25">
        <v>1</v>
      </c>
      <c r="G190" s="25">
        <v>1</v>
      </c>
      <c r="H190" s="25">
        <v>1</v>
      </c>
      <c r="I190" s="25"/>
      <c r="J190">
        <v>1</v>
      </c>
    </row>
    <row r="191" spans="1:10" ht="15">
      <c r="A191" s="53">
        <v>10305</v>
      </c>
      <c r="B191" s="54" t="s">
        <v>161</v>
      </c>
      <c r="C191" s="54" t="s">
        <v>162</v>
      </c>
      <c r="D191" s="54" t="s">
        <v>349</v>
      </c>
      <c r="E191" s="21">
        <f>+MAX(F191:FK191)</f>
        <v>1</v>
      </c>
      <c r="F191" s="25">
        <v>0</v>
      </c>
      <c r="G191" s="25">
        <v>0</v>
      </c>
      <c r="H191" s="25">
        <v>1</v>
      </c>
      <c r="I191" s="25"/>
      <c r="J191">
        <v>1</v>
      </c>
    </row>
    <row r="192" spans="1:10" ht="15">
      <c r="A192" s="53">
        <v>90701</v>
      </c>
      <c r="B192" s="54" t="s">
        <v>109</v>
      </c>
      <c r="C192" s="54" t="s">
        <v>352</v>
      </c>
      <c r="D192" s="54" t="s">
        <v>353</v>
      </c>
      <c r="E192" s="21">
        <f>+MAX(F192:FK192)</f>
        <v>1</v>
      </c>
      <c r="F192" s="25">
        <v>1</v>
      </c>
      <c r="G192" s="25">
        <v>1</v>
      </c>
      <c r="H192" s="25">
        <v>1</v>
      </c>
      <c r="I192" s="25"/>
      <c r="J192">
        <v>1</v>
      </c>
    </row>
    <row r="193" spans="1:10" ht="15">
      <c r="A193" s="53">
        <v>40205</v>
      </c>
      <c r="B193" s="54" t="s">
        <v>147</v>
      </c>
      <c r="C193" s="54" t="s">
        <v>212</v>
      </c>
      <c r="D193" s="54" t="s">
        <v>213</v>
      </c>
      <c r="E193" s="21">
        <f>+MAX(F193:FK193)</f>
        <v>1</v>
      </c>
      <c r="F193" s="25">
        <v>1</v>
      </c>
      <c r="G193" s="25">
        <v>1</v>
      </c>
      <c r="H193" s="25">
        <v>1</v>
      </c>
      <c r="I193" s="25"/>
      <c r="J193">
        <v>1</v>
      </c>
    </row>
    <row r="194" spans="1:10" ht="15">
      <c r="A194" s="53">
        <v>40608</v>
      </c>
      <c r="B194" s="54" t="s">
        <v>147</v>
      </c>
      <c r="C194" s="54" t="s">
        <v>176</v>
      </c>
      <c r="D194" s="54" t="s">
        <v>303</v>
      </c>
      <c r="E194" s="21">
        <f>+MAX(F194:FK194)</f>
        <v>1</v>
      </c>
      <c r="F194" s="25">
        <v>1</v>
      </c>
      <c r="G194" s="25">
        <v>1</v>
      </c>
      <c r="H194" s="25">
        <v>1</v>
      </c>
      <c r="I194" s="25"/>
      <c r="J194">
        <v>1</v>
      </c>
    </row>
    <row r="195" spans="1:10" ht="15">
      <c r="A195" s="53">
        <v>40515</v>
      </c>
      <c r="B195" s="54" t="s">
        <v>147</v>
      </c>
      <c r="C195" s="54" t="s">
        <v>227</v>
      </c>
      <c r="D195" s="54" t="s">
        <v>262</v>
      </c>
      <c r="E195" s="21">
        <f>+MAX(F195:FK195)</f>
        <v>1</v>
      </c>
      <c r="F195" s="25">
        <v>1</v>
      </c>
      <c r="G195" s="25">
        <v>1</v>
      </c>
      <c r="H195" s="25">
        <v>1</v>
      </c>
      <c r="I195" s="25"/>
      <c r="J195">
        <v>1</v>
      </c>
    </row>
    <row r="196" spans="1:10" ht="15">
      <c r="A196" s="53">
        <v>60105</v>
      </c>
      <c r="B196" s="54" t="s">
        <v>154</v>
      </c>
      <c r="C196" s="54" t="s">
        <v>300</v>
      </c>
      <c r="D196" s="54" t="s">
        <v>355</v>
      </c>
      <c r="E196" s="21">
        <f>+MAX(F196:FK196)</f>
        <v>1</v>
      </c>
      <c r="F196" s="25">
        <v>1</v>
      </c>
      <c r="G196" s="25">
        <v>1</v>
      </c>
      <c r="H196" s="25">
        <v>1</v>
      </c>
      <c r="I196" s="25"/>
      <c r="J196">
        <v>1</v>
      </c>
    </row>
    <row r="197" spans="1:10" ht="15">
      <c r="A197" s="53">
        <v>90901</v>
      </c>
      <c r="B197" s="54" t="s">
        <v>109</v>
      </c>
      <c r="C197" s="54" t="s">
        <v>205</v>
      </c>
      <c r="D197" s="54" t="s">
        <v>206</v>
      </c>
      <c r="E197" s="21">
        <f>+MAX(F197:FK197)</f>
        <v>0</v>
      </c>
      <c r="F197" s="55">
        <v>0</v>
      </c>
      <c r="G197" s="55">
        <v>0</v>
      </c>
      <c r="H197" s="55">
        <v>0</v>
      </c>
      <c r="I197" s="55"/>
      <c r="J197">
        <v>0</v>
      </c>
    </row>
    <row r="198" spans="1:10" ht="15">
      <c r="A198" s="53">
        <v>60701</v>
      </c>
      <c r="B198" s="54" t="s">
        <v>154</v>
      </c>
      <c r="C198" s="54" t="s">
        <v>338</v>
      </c>
      <c r="D198" s="54" t="s">
        <v>356</v>
      </c>
      <c r="E198" s="21">
        <f>+MAX(F198:FK198)</f>
        <v>1</v>
      </c>
      <c r="F198" s="55">
        <v>1</v>
      </c>
      <c r="G198" s="55">
        <v>1</v>
      </c>
      <c r="H198" s="55">
        <v>1</v>
      </c>
      <c r="I198" s="55"/>
      <c r="J198">
        <v>1</v>
      </c>
    </row>
    <row r="199" spans="1:10" ht="15">
      <c r="A199" s="53">
        <v>40510</v>
      </c>
      <c r="B199" s="54" t="s">
        <v>147</v>
      </c>
      <c r="C199" s="54" t="s">
        <v>227</v>
      </c>
      <c r="D199" s="54" t="s">
        <v>418</v>
      </c>
      <c r="E199" s="21">
        <f>+MAX(F199:FK199)</f>
        <v>1</v>
      </c>
      <c r="F199" s="25">
        <v>1</v>
      </c>
      <c r="G199" s="25">
        <v>1</v>
      </c>
      <c r="H199" s="25">
        <v>1</v>
      </c>
      <c r="I199" s="25"/>
      <c r="J199">
        <v>1</v>
      </c>
    </row>
    <row r="200" spans="1:10" ht="15">
      <c r="A200" s="53">
        <v>40107</v>
      </c>
      <c r="B200" s="54" t="s">
        <v>147</v>
      </c>
      <c r="C200" s="54" t="s">
        <v>148</v>
      </c>
      <c r="D200" s="54" t="s">
        <v>419</v>
      </c>
      <c r="E200" s="21">
        <f>+MAX(F200:FK200)</f>
        <v>1</v>
      </c>
      <c r="F200" s="25">
        <v>1</v>
      </c>
      <c r="G200" s="25">
        <v>1</v>
      </c>
      <c r="H200" s="25">
        <v>1</v>
      </c>
      <c r="I200" s="25"/>
      <c r="J200">
        <v>1</v>
      </c>
    </row>
    <row r="201" spans="1:10" ht="24">
      <c r="A201" s="53">
        <v>120101</v>
      </c>
      <c r="B201" s="54" t="s">
        <v>182</v>
      </c>
      <c r="C201" s="54" t="s">
        <v>271</v>
      </c>
      <c r="D201" s="54" t="s">
        <v>277</v>
      </c>
      <c r="E201" s="21">
        <f>+MAX(F201:FK201)</f>
        <v>1</v>
      </c>
      <c r="F201" s="25">
        <v>1</v>
      </c>
      <c r="G201" s="25">
        <v>1</v>
      </c>
      <c r="H201" s="25">
        <v>1</v>
      </c>
      <c r="I201" s="25"/>
      <c r="J201">
        <v>1</v>
      </c>
    </row>
    <row r="202" spans="1:10" ht="15">
      <c r="A202" s="53">
        <v>91205</v>
      </c>
      <c r="B202" s="54" t="s">
        <v>109</v>
      </c>
      <c r="C202" s="54" t="s">
        <v>312</v>
      </c>
      <c r="D202" s="54" t="s">
        <v>357</v>
      </c>
      <c r="E202" s="21">
        <f>+MAX(F202:FK202)</f>
        <v>1</v>
      </c>
      <c r="F202" s="25">
        <v>0</v>
      </c>
      <c r="G202" s="25">
        <v>0</v>
      </c>
      <c r="H202" s="25">
        <v>1</v>
      </c>
      <c r="I202" s="25"/>
      <c r="J202">
        <v>1</v>
      </c>
    </row>
    <row r="203" spans="1:10" ht="15">
      <c r="A203" s="53">
        <v>40308</v>
      </c>
      <c r="B203" s="54" t="s">
        <v>147</v>
      </c>
      <c r="C203" s="54" t="s">
        <v>255</v>
      </c>
      <c r="D203" s="54" t="s">
        <v>420</v>
      </c>
      <c r="E203" s="21">
        <f>+MAX(F203:FK203)</f>
        <v>1</v>
      </c>
      <c r="F203" s="25">
        <v>1</v>
      </c>
      <c r="G203" s="25">
        <v>1</v>
      </c>
      <c r="H203" s="25">
        <v>1</v>
      </c>
      <c r="I203" s="25"/>
      <c r="J203">
        <v>1</v>
      </c>
    </row>
    <row r="204" spans="1:10" ht="24">
      <c r="A204" s="53">
        <v>100104</v>
      </c>
      <c r="B204" s="54" t="s">
        <v>144</v>
      </c>
      <c r="C204" s="54" t="s">
        <v>144</v>
      </c>
      <c r="D204" s="54" t="s">
        <v>423</v>
      </c>
      <c r="E204" s="21">
        <f>+MAX(F204:FK204)</f>
        <v>1</v>
      </c>
      <c r="F204" s="25">
        <v>1</v>
      </c>
      <c r="G204" s="25">
        <v>1</v>
      </c>
      <c r="H204" s="25">
        <v>1</v>
      </c>
      <c r="I204" s="25"/>
      <c r="J204">
        <v>1</v>
      </c>
    </row>
    <row r="205" spans="1:10" ht="15">
      <c r="A205" s="53">
        <v>41401</v>
      </c>
      <c r="B205" s="54" t="s">
        <v>147</v>
      </c>
      <c r="C205" s="54" t="s">
        <v>358</v>
      </c>
      <c r="D205" s="54" t="s">
        <v>359</v>
      </c>
      <c r="E205" s="21">
        <f>+MAX(F205:FK205)</f>
        <v>1</v>
      </c>
      <c r="F205" s="25">
        <v>1</v>
      </c>
      <c r="G205" s="25">
        <v>1</v>
      </c>
      <c r="H205" s="25">
        <v>1</v>
      </c>
      <c r="I205" s="25"/>
      <c r="J205">
        <v>1</v>
      </c>
    </row>
    <row r="206" spans="1:10" ht="15">
      <c r="A206" s="53">
        <v>50313</v>
      </c>
      <c r="B206" s="54" t="s">
        <v>151</v>
      </c>
      <c r="C206" s="54" t="s">
        <v>205</v>
      </c>
      <c r="D206" s="54" t="s">
        <v>360</v>
      </c>
      <c r="E206" s="21">
        <f>+MAX(F206:FK206)</f>
        <v>0</v>
      </c>
      <c r="F206" s="25">
        <v>0</v>
      </c>
      <c r="G206" s="25">
        <v>0</v>
      </c>
      <c r="H206" s="25">
        <v>0</v>
      </c>
      <c r="I206" s="25"/>
      <c r="J206">
        <v>0</v>
      </c>
    </row>
    <row r="207" spans="1:10" ht="15">
      <c r="A207" s="53">
        <v>40204</v>
      </c>
      <c r="B207" s="54" t="s">
        <v>147</v>
      </c>
      <c r="C207" s="54" t="s">
        <v>212</v>
      </c>
      <c r="D207" s="54" t="s">
        <v>221</v>
      </c>
      <c r="E207" s="21">
        <f>+MAX(F207:FK207)</f>
        <v>0</v>
      </c>
      <c r="F207" s="25">
        <v>0</v>
      </c>
      <c r="G207" s="25">
        <v>0</v>
      </c>
      <c r="H207" s="25">
        <v>0</v>
      </c>
      <c r="I207" s="25"/>
      <c r="J207">
        <v>0</v>
      </c>
    </row>
    <row r="208" spans="1:10" ht="15">
      <c r="A208" s="53">
        <v>91102</v>
      </c>
      <c r="B208" s="54" t="s">
        <v>109</v>
      </c>
      <c r="C208" s="54" t="s">
        <v>180</v>
      </c>
      <c r="D208" s="54" t="s">
        <v>363</v>
      </c>
      <c r="E208" s="21">
        <f>+MAX(F208:FK208)</f>
        <v>0</v>
      </c>
      <c r="F208" s="25">
        <v>0</v>
      </c>
      <c r="G208" s="25">
        <v>0</v>
      </c>
      <c r="H208" s="25">
        <v>0</v>
      </c>
      <c r="I208" s="25"/>
      <c r="J208">
        <v>0</v>
      </c>
    </row>
    <row r="209" spans="1:10" ht="15">
      <c r="A209" s="53">
        <v>10306</v>
      </c>
      <c r="B209" s="54" t="s">
        <v>161</v>
      </c>
      <c r="C209" s="54" t="s">
        <v>162</v>
      </c>
      <c r="D209" s="54" t="s">
        <v>297</v>
      </c>
      <c r="E209" s="21">
        <f>+MAX(F209:FK209)</f>
        <v>0</v>
      </c>
      <c r="F209" s="25">
        <v>0</v>
      </c>
      <c r="G209" s="25">
        <v>0</v>
      </c>
      <c r="H209" s="25">
        <v>0</v>
      </c>
      <c r="I209" s="25"/>
      <c r="J209">
        <v>0</v>
      </c>
    </row>
    <row r="210" spans="1:10" ht="24">
      <c r="A210" s="53">
        <v>120303</v>
      </c>
      <c r="B210" s="54" t="s">
        <v>182</v>
      </c>
      <c r="C210" s="54" t="s">
        <v>364</v>
      </c>
      <c r="D210" s="54" t="s">
        <v>365</v>
      </c>
      <c r="E210" s="21">
        <f>+MAX(F210:FK210)</f>
        <v>0</v>
      </c>
      <c r="F210" s="25">
        <v>0</v>
      </c>
      <c r="G210" s="25">
        <v>0</v>
      </c>
      <c r="H210" s="25">
        <v>0</v>
      </c>
      <c r="I210" s="25"/>
      <c r="J210">
        <v>0</v>
      </c>
    </row>
    <row r="211" spans="1:10" ht="15">
      <c r="A211" s="53">
        <v>10213</v>
      </c>
      <c r="B211" s="54" t="s">
        <v>161</v>
      </c>
      <c r="C211" s="54" t="s">
        <v>167</v>
      </c>
      <c r="D211" s="54" t="s">
        <v>239</v>
      </c>
      <c r="E211" s="21">
        <f>+MAX(F211:FK211)</f>
        <v>0</v>
      </c>
      <c r="F211" s="25">
        <v>0</v>
      </c>
      <c r="G211" s="25">
        <v>0</v>
      </c>
      <c r="H211" s="25">
        <v>0</v>
      </c>
      <c r="I211" s="25"/>
      <c r="J211">
        <v>0</v>
      </c>
    </row>
    <row r="212" spans="1:10" ht="15">
      <c r="A212" s="53">
        <v>10403</v>
      </c>
      <c r="B212" s="54" t="s">
        <v>161</v>
      </c>
      <c r="C212" s="54" t="s">
        <v>222</v>
      </c>
      <c r="D212" s="54" t="s">
        <v>366</v>
      </c>
      <c r="E212" s="21">
        <f>+MAX(F212:FK212)</f>
        <v>0</v>
      </c>
      <c r="F212" s="25">
        <v>0</v>
      </c>
      <c r="G212" s="25">
        <v>0</v>
      </c>
      <c r="H212" s="25">
        <v>0</v>
      </c>
      <c r="I212" s="25"/>
      <c r="J212">
        <v>0</v>
      </c>
    </row>
    <row r="213" spans="1:10" ht="15">
      <c r="A213" s="53">
        <v>50202</v>
      </c>
      <c r="B213" s="54" t="s">
        <v>151</v>
      </c>
      <c r="C213" s="54" t="s">
        <v>152</v>
      </c>
      <c r="D213" s="54" t="s">
        <v>367</v>
      </c>
      <c r="E213" s="21">
        <f>+MAX(F213:FK213)</f>
        <v>0</v>
      </c>
      <c r="F213" s="25">
        <v>0</v>
      </c>
      <c r="G213" s="25">
        <v>0</v>
      </c>
      <c r="H213" s="25">
        <v>0</v>
      </c>
      <c r="I213" s="25"/>
      <c r="J213">
        <v>0</v>
      </c>
    </row>
    <row r="214" spans="1:10" ht="15">
      <c r="A214" s="53">
        <v>10101</v>
      </c>
      <c r="B214" s="54" t="s">
        <v>161</v>
      </c>
      <c r="C214" s="54" t="s">
        <v>161</v>
      </c>
      <c r="D214" s="54" t="s">
        <v>265</v>
      </c>
      <c r="E214" s="21">
        <f>+MAX(F214:FK214)</f>
        <v>0</v>
      </c>
      <c r="F214" s="25">
        <v>0</v>
      </c>
      <c r="G214" s="25">
        <v>0</v>
      </c>
      <c r="H214" s="25">
        <v>0</v>
      </c>
      <c r="I214" s="25"/>
      <c r="J214">
        <v>0</v>
      </c>
    </row>
    <row r="215" spans="1:10" ht="15">
      <c r="A215" s="53">
        <v>20202</v>
      </c>
      <c r="B215" s="54" t="s">
        <v>198</v>
      </c>
      <c r="C215" s="54" t="s">
        <v>202</v>
      </c>
      <c r="D215" s="54" t="s">
        <v>280</v>
      </c>
      <c r="E215" s="21">
        <f>+MAX(F215:FK215)</f>
        <v>0</v>
      </c>
      <c r="F215" s="25">
        <v>0</v>
      </c>
      <c r="G215" s="25">
        <v>0</v>
      </c>
      <c r="H215" s="25">
        <v>0</v>
      </c>
      <c r="I215" s="25"/>
      <c r="J215">
        <v>0</v>
      </c>
    </row>
    <row r="216" spans="1:10" ht="24">
      <c r="A216" s="53">
        <v>120708</v>
      </c>
      <c r="B216" s="54" t="s">
        <v>182</v>
      </c>
      <c r="C216" s="54" t="s">
        <v>369</v>
      </c>
      <c r="D216" s="54" t="s">
        <v>266</v>
      </c>
      <c r="E216" s="21">
        <f>+MAX(F216:FK216)</f>
        <v>0</v>
      </c>
      <c r="F216" s="25">
        <v>0</v>
      </c>
      <c r="G216" s="25">
        <v>0</v>
      </c>
      <c r="H216" s="25">
        <v>0</v>
      </c>
      <c r="I216" s="25"/>
      <c r="J216">
        <v>0</v>
      </c>
    </row>
    <row r="217" spans="1:10" ht="15">
      <c r="A217" s="53">
        <v>91009</v>
      </c>
      <c r="B217" s="54" t="s">
        <v>109</v>
      </c>
      <c r="C217" s="54" t="s">
        <v>110</v>
      </c>
      <c r="D217" s="54" t="s">
        <v>370</v>
      </c>
      <c r="E217" s="21">
        <f>+MAX(F217:FK217)</f>
        <v>0</v>
      </c>
      <c r="F217" s="25">
        <v>0</v>
      </c>
      <c r="G217" s="25">
        <v>0</v>
      </c>
      <c r="H217" s="25">
        <v>0</v>
      </c>
      <c r="I217" s="25"/>
      <c r="J217">
        <v>0</v>
      </c>
    </row>
    <row r="218" spans="1:10" ht="24">
      <c r="A218" s="53">
        <v>120104</v>
      </c>
      <c r="B218" s="54" t="s">
        <v>182</v>
      </c>
      <c r="C218" s="54" t="s">
        <v>271</v>
      </c>
      <c r="D218" s="54" t="s">
        <v>326</v>
      </c>
      <c r="E218" s="21">
        <f>+MAX(F218:FK218)</f>
        <v>0</v>
      </c>
      <c r="F218" s="25">
        <v>0</v>
      </c>
      <c r="G218" s="25">
        <v>0</v>
      </c>
      <c r="H218" s="25">
        <v>0</v>
      </c>
      <c r="I218" s="25"/>
      <c r="J218">
        <v>0</v>
      </c>
    </row>
    <row r="219" spans="1:10" ht="24">
      <c r="A219" s="53">
        <v>120301</v>
      </c>
      <c r="B219" s="54" t="s">
        <v>182</v>
      </c>
      <c r="C219" s="54" t="s">
        <v>364</v>
      </c>
      <c r="D219" s="54" t="s">
        <v>373</v>
      </c>
      <c r="E219" s="21">
        <f>+MAX(F219:FK219)</f>
        <v>0</v>
      </c>
      <c r="F219" s="25">
        <v>0</v>
      </c>
      <c r="G219" s="25">
        <v>0</v>
      </c>
      <c r="H219" s="25">
        <v>0</v>
      </c>
      <c r="I219" s="25"/>
      <c r="J219">
        <v>0</v>
      </c>
    </row>
    <row r="220" spans="1:10" ht="15">
      <c r="A220" s="53">
        <v>20604</v>
      </c>
      <c r="B220" s="54" t="s">
        <v>198</v>
      </c>
      <c r="C220" s="54" t="s">
        <v>199</v>
      </c>
      <c r="D220" s="54" t="s">
        <v>299</v>
      </c>
      <c r="E220" s="21">
        <f>+MAX(F220:FK220)</f>
        <v>0</v>
      </c>
      <c r="F220" s="25">
        <v>0</v>
      </c>
      <c r="G220" s="25">
        <v>0</v>
      </c>
      <c r="H220" s="25">
        <v>0</v>
      </c>
      <c r="I220" s="25"/>
      <c r="J220">
        <v>0</v>
      </c>
    </row>
    <row r="221" spans="1:10" ht="24">
      <c r="A221" s="53">
        <v>110101</v>
      </c>
      <c r="B221" s="54" t="s">
        <v>249</v>
      </c>
      <c r="C221" s="54" t="s">
        <v>250</v>
      </c>
      <c r="D221" s="54" t="s">
        <v>302</v>
      </c>
      <c r="E221" s="21">
        <f>+MAX(F221:FK221)</f>
        <v>0</v>
      </c>
      <c r="F221" s="25">
        <v>0</v>
      </c>
      <c r="G221" s="25">
        <v>0</v>
      </c>
      <c r="H221" s="25">
        <v>0</v>
      </c>
      <c r="I221" s="25"/>
      <c r="J221">
        <v>0</v>
      </c>
    </row>
    <row r="222" spans="1:10" ht="15">
      <c r="A222" s="53">
        <v>40603</v>
      </c>
      <c r="B222" s="54" t="s">
        <v>147</v>
      </c>
      <c r="C222" s="54" t="s">
        <v>176</v>
      </c>
      <c r="D222" s="54" t="s">
        <v>374</v>
      </c>
      <c r="E222" s="21">
        <f>+MAX(F222:FK222)</f>
        <v>0</v>
      </c>
      <c r="F222" s="25"/>
      <c r="G222" s="25">
        <v>0</v>
      </c>
      <c r="H222" s="25">
        <v>0</v>
      </c>
      <c r="I222" s="25"/>
      <c r="J222">
        <v>0</v>
      </c>
    </row>
    <row r="223" spans="1:10" ht="24">
      <c r="A223" s="53">
        <v>80507</v>
      </c>
      <c r="B223" s="54" t="s">
        <v>96</v>
      </c>
      <c r="C223" s="54" t="s">
        <v>141</v>
      </c>
      <c r="D223" s="54" t="s">
        <v>187</v>
      </c>
      <c r="E223" s="21">
        <f>+MAX(F223:FK223)</f>
        <v>0</v>
      </c>
      <c r="F223" s="25">
        <v>0</v>
      </c>
      <c r="G223" s="25">
        <v>0</v>
      </c>
      <c r="H223" s="25">
        <v>0</v>
      </c>
      <c r="I223" s="25"/>
      <c r="J223">
        <v>0</v>
      </c>
    </row>
    <row r="224" spans="1:10" ht="15">
      <c r="A224" s="53">
        <v>40701</v>
      </c>
      <c r="B224" s="54" t="s">
        <v>147</v>
      </c>
      <c r="C224" s="54" t="s">
        <v>291</v>
      </c>
      <c r="D224" s="54" t="s">
        <v>327</v>
      </c>
      <c r="E224" s="21">
        <f>+MAX(F224:FK224)</f>
        <v>0</v>
      </c>
      <c r="F224" s="25">
        <v>0</v>
      </c>
      <c r="G224" s="25">
        <v>0</v>
      </c>
      <c r="H224" s="25">
        <v>0</v>
      </c>
      <c r="I224" s="25"/>
      <c r="J224">
        <v>0</v>
      </c>
    </row>
    <row r="225" spans="1:10" ht="15">
      <c r="A225" s="53">
        <v>60604</v>
      </c>
      <c r="B225" s="54" t="s">
        <v>154</v>
      </c>
      <c r="C225" s="54" t="s">
        <v>328</v>
      </c>
      <c r="D225" s="54" t="s">
        <v>329</v>
      </c>
      <c r="E225" s="21">
        <f>+MAX(F225:FK225)</f>
        <v>0</v>
      </c>
      <c r="F225" s="25">
        <v>0</v>
      </c>
      <c r="G225" s="25">
        <v>0</v>
      </c>
      <c r="H225" s="25">
        <v>0</v>
      </c>
      <c r="I225" s="25"/>
      <c r="J225">
        <v>0</v>
      </c>
    </row>
    <row r="226" spans="1:10" ht="15">
      <c r="A226" s="53">
        <v>20203</v>
      </c>
      <c r="B226" s="54" t="s">
        <v>198</v>
      </c>
      <c r="C226" s="54" t="s">
        <v>202</v>
      </c>
      <c r="D226" s="54" t="s">
        <v>375</v>
      </c>
      <c r="E226" s="21">
        <f>+MAX(F226:FK226)</f>
        <v>0</v>
      </c>
      <c r="F226" s="25">
        <v>0</v>
      </c>
      <c r="G226" s="25">
        <v>0</v>
      </c>
      <c r="H226" s="25">
        <v>0</v>
      </c>
      <c r="I226" s="25"/>
      <c r="J226">
        <v>0</v>
      </c>
    </row>
    <row r="227" spans="1:10" ht="15">
      <c r="A227" s="53">
        <v>20302</v>
      </c>
      <c r="B227" s="54" t="s">
        <v>198</v>
      </c>
      <c r="C227" s="54" t="s">
        <v>258</v>
      </c>
      <c r="D227" s="54" t="s">
        <v>330</v>
      </c>
      <c r="E227" s="21">
        <f>+MAX(F227:FK227)</f>
        <v>0</v>
      </c>
      <c r="F227" s="25">
        <v>0</v>
      </c>
      <c r="G227" s="25">
        <v>0</v>
      </c>
      <c r="H227" s="25">
        <v>0</v>
      </c>
      <c r="I227" s="25"/>
      <c r="J227">
        <v>0</v>
      </c>
    </row>
    <row r="228" spans="1:10" ht="15">
      <c r="A228" s="53">
        <v>91105</v>
      </c>
      <c r="B228" s="54" t="s">
        <v>109</v>
      </c>
      <c r="C228" s="54" t="s">
        <v>180</v>
      </c>
      <c r="D228" s="54" t="s">
        <v>305</v>
      </c>
      <c r="E228" s="21">
        <f>+MAX(F228:FK228)</f>
        <v>0</v>
      </c>
      <c r="F228" s="25">
        <v>0</v>
      </c>
      <c r="G228" s="25">
        <v>0</v>
      </c>
      <c r="H228" s="25">
        <v>0</v>
      </c>
      <c r="I228" s="25"/>
      <c r="J228">
        <v>0</v>
      </c>
    </row>
    <row r="229" spans="1:10" ht="15">
      <c r="A229" s="53">
        <v>20103</v>
      </c>
      <c r="B229" s="54" t="s">
        <v>198</v>
      </c>
      <c r="C229" s="54" t="s">
        <v>207</v>
      </c>
      <c r="D229" s="54" t="s">
        <v>243</v>
      </c>
      <c r="E229" s="21">
        <f>+MAX(F229:FK229)</f>
        <v>0</v>
      </c>
      <c r="F229" s="25">
        <v>0</v>
      </c>
      <c r="G229" s="25">
        <v>0</v>
      </c>
      <c r="H229" s="25">
        <v>0</v>
      </c>
      <c r="I229" s="25"/>
      <c r="J229">
        <v>0</v>
      </c>
    </row>
    <row r="230" spans="1:10" ht="15">
      <c r="A230" s="53">
        <v>10216</v>
      </c>
      <c r="B230" s="54" t="s">
        <v>161</v>
      </c>
      <c r="C230" s="54" t="s">
        <v>167</v>
      </c>
      <c r="D230" s="54" t="s">
        <v>306</v>
      </c>
      <c r="E230" s="21">
        <f>+MAX(F230:FK230)</f>
        <v>0</v>
      </c>
      <c r="F230" s="25">
        <v>0</v>
      </c>
      <c r="G230" s="25">
        <v>0</v>
      </c>
      <c r="H230" s="25">
        <v>0</v>
      </c>
      <c r="I230" s="25"/>
      <c r="J230">
        <v>0</v>
      </c>
    </row>
    <row r="231" spans="1:10" ht="15">
      <c r="A231" s="53">
        <v>10215</v>
      </c>
      <c r="B231" s="54" t="s">
        <v>161</v>
      </c>
      <c r="C231" s="54" t="s">
        <v>167</v>
      </c>
      <c r="D231" s="54" t="s">
        <v>284</v>
      </c>
      <c r="E231" s="21">
        <f>+MAX(F231:FK231)</f>
        <v>0</v>
      </c>
      <c r="F231" s="25">
        <v>0</v>
      </c>
      <c r="G231" s="25">
        <v>0</v>
      </c>
      <c r="H231" s="25">
        <v>0</v>
      </c>
      <c r="I231" s="25"/>
      <c r="J231">
        <v>0</v>
      </c>
    </row>
    <row r="232" spans="1:10" ht="15">
      <c r="A232" s="53">
        <v>10217</v>
      </c>
      <c r="B232" s="54" t="s">
        <v>161</v>
      </c>
      <c r="C232" s="54" t="s">
        <v>167</v>
      </c>
      <c r="D232" s="54" t="s">
        <v>217</v>
      </c>
      <c r="E232" s="21">
        <f>+MAX(F232:FK232)</f>
        <v>0</v>
      </c>
      <c r="F232" s="25">
        <v>0</v>
      </c>
      <c r="G232" s="25">
        <v>0</v>
      </c>
      <c r="H232" s="25">
        <v>0</v>
      </c>
      <c r="I232" s="25"/>
      <c r="J232">
        <v>0</v>
      </c>
    </row>
    <row r="233" spans="1:10" ht="15">
      <c r="A233" s="53">
        <v>91106</v>
      </c>
      <c r="B233" s="54" t="s">
        <v>109</v>
      </c>
      <c r="C233" s="54" t="s">
        <v>180</v>
      </c>
      <c r="D233" s="54" t="s">
        <v>380</v>
      </c>
      <c r="E233" s="21">
        <f>+MAX(F233:FK233)</f>
        <v>0</v>
      </c>
      <c r="F233" s="25">
        <v>0</v>
      </c>
      <c r="G233" s="25">
        <v>0</v>
      </c>
      <c r="H233" s="25">
        <v>0</v>
      </c>
      <c r="I233" s="25"/>
      <c r="J233">
        <v>0</v>
      </c>
    </row>
    <row r="234" spans="1:10" ht="24">
      <c r="A234" s="53">
        <v>120203</v>
      </c>
      <c r="B234" s="54" t="s">
        <v>182</v>
      </c>
      <c r="C234" s="54" t="s">
        <v>244</v>
      </c>
      <c r="D234" s="54" t="s">
        <v>286</v>
      </c>
      <c r="E234" s="21">
        <f>+MAX(F234:FK234)</f>
        <v>0</v>
      </c>
      <c r="F234" s="25">
        <v>0</v>
      </c>
      <c r="G234" s="25">
        <v>0</v>
      </c>
      <c r="H234" s="25">
        <v>0</v>
      </c>
      <c r="I234" s="25"/>
      <c r="J234">
        <v>0</v>
      </c>
    </row>
    <row r="235" spans="1:10" ht="24">
      <c r="A235" s="53">
        <v>120204</v>
      </c>
      <c r="B235" s="54" t="s">
        <v>182</v>
      </c>
      <c r="C235" s="54" t="s">
        <v>244</v>
      </c>
      <c r="D235" s="54" t="s">
        <v>307</v>
      </c>
      <c r="E235" s="21">
        <f>+MAX(F235:FK235)</f>
        <v>0</v>
      </c>
      <c r="F235" s="25">
        <v>0</v>
      </c>
      <c r="G235" s="25">
        <v>0</v>
      </c>
      <c r="H235" s="25">
        <v>0</v>
      </c>
      <c r="I235" s="25"/>
      <c r="J235">
        <v>0</v>
      </c>
    </row>
    <row r="236" spans="1:10" ht="24">
      <c r="A236" s="53">
        <v>120205</v>
      </c>
      <c r="B236" s="54" t="s">
        <v>182</v>
      </c>
      <c r="C236" s="54" t="s">
        <v>244</v>
      </c>
      <c r="D236" s="54" t="s">
        <v>381</v>
      </c>
      <c r="E236" s="21">
        <f>+MAX(F236:FK236)</f>
        <v>0</v>
      </c>
      <c r="F236" s="25">
        <v>0</v>
      </c>
      <c r="G236" s="25">
        <v>0</v>
      </c>
      <c r="H236" s="25">
        <v>0</v>
      </c>
      <c r="I236" s="25"/>
      <c r="J236">
        <v>0</v>
      </c>
    </row>
    <row r="237" spans="1:10" ht="15">
      <c r="A237" s="53">
        <v>91111</v>
      </c>
      <c r="B237" s="54" t="s">
        <v>109</v>
      </c>
      <c r="C237" s="54" t="s">
        <v>180</v>
      </c>
      <c r="D237" s="54" t="s">
        <v>382</v>
      </c>
      <c r="E237" s="21">
        <f>+MAX(F237:FK237)</f>
        <v>0</v>
      </c>
      <c r="F237" s="25">
        <v>0</v>
      </c>
      <c r="G237" s="25">
        <v>0</v>
      </c>
      <c r="H237" s="25">
        <v>0</v>
      </c>
      <c r="I237" s="25"/>
      <c r="J237">
        <v>0</v>
      </c>
    </row>
    <row r="238" spans="1:10" ht="24">
      <c r="A238" s="53">
        <v>120701</v>
      </c>
      <c r="B238" s="54" t="s">
        <v>182</v>
      </c>
      <c r="C238" s="54" t="s">
        <v>369</v>
      </c>
      <c r="D238" s="54" t="s">
        <v>369</v>
      </c>
      <c r="E238" s="21">
        <f>+MAX(F238:FK238)</f>
        <v>0</v>
      </c>
      <c r="F238" s="25">
        <v>0</v>
      </c>
      <c r="G238" s="25">
        <v>0</v>
      </c>
      <c r="H238" s="25">
        <v>0</v>
      </c>
      <c r="I238" s="25"/>
      <c r="J238">
        <v>0</v>
      </c>
    </row>
    <row r="239" spans="1:10" ht="15">
      <c r="A239" s="53">
        <v>40501</v>
      </c>
      <c r="B239" s="54" t="s">
        <v>147</v>
      </c>
      <c r="C239" s="54" t="s">
        <v>227</v>
      </c>
      <c r="D239" s="54" t="s">
        <v>383</v>
      </c>
      <c r="E239" s="21">
        <f>+MAX(F239:FK239)</f>
        <v>0</v>
      </c>
      <c r="F239" s="25">
        <v>0</v>
      </c>
      <c r="G239" s="25">
        <v>0</v>
      </c>
      <c r="H239" s="25">
        <v>0</v>
      </c>
      <c r="I239" s="25"/>
      <c r="J239">
        <v>0</v>
      </c>
    </row>
    <row r="240" spans="1:10" ht="15">
      <c r="A240" s="53">
        <v>10209</v>
      </c>
      <c r="B240" s="54" t="s">
        <v>161</v>
      </c>
      <c r="C240" s="54" t="s">
        <v>167</v>
      </c>
      <c r="D240" s="54" t="s">
        <v>385</v>
      </c>
      <c r="E240" s="21">
        <f>+MAX(F240:FK240)</f>
        <v>0</v>
      </c>
      <c r="F240" s="25">
        <v>0</v>
      </c>
      <c r="G240" s="25">
        <v>0</v>
      </c>
      <c r="H240" s="25">
        <v>0</v>
      </c>
      <c r="I240" s="25"/>
      <c r="J240">
        <v>0</v>
      </c>
    </row>
    <row r="241" spans="1:10" ht="15">
      <c r="A241" s="53">
        <v>70106</v>
      </c>
      <c r="B241" s="54" t="s">
        <v>246</v>
      </c>
      <c r="C241" s="54" t="s">
        <v>386</v>
      </c>
      <c r="D241" s="54" t="s">
        <v>387</v>
      </c>
      <c r="E241" s="21">
        <f>+MAX(F241:FK241)</f>
        <v>0</v>
      </c>
      <c r="F241" s="25">
        <v>0</v>
      </c>
      <c r="G241" s="25">
        <v>0</v>
      </c>
      <c r="H241" s="25">
        <v>0</v>
      </c>
      <c r="I241" s="25"/>
      <c r="J241">
        <v>0</v>
      </c>
    </row>
    <row r="242" spans="1:10" ht="15">
      <c r="A242" s="53">
        <v>20505</v>
      </c>
      <c r="B242" s="54" t="s">
        <v>198</v>
      </c>
      <c r="C242" s="54" t="s">
        <v>345</v>
      </c>
      <c r="D242" s="54" t="s">
        <v>388</v>
      </c>
      <c r="E242" s="21">
        <f>+MAX(F242:FK242)</f>
        <v>0</v>
      </c>
      <c r="F242" s="25">
        <v>0</v>
      </c>
      <c r="G242" s="25">
        <v>0</v>
      </c>
      <c r="H242" s="25">
        <v>0</v>
      </c>
      <c r="I242" s="25"/>
      <c r="J242">
        <v>0</v>
      </c>
    </row>
    <row r="243" spans="1:10" ht="15">
      <c r="A243" s="53">
        <v>130712</v>
      </c>
      <c r="B243" s="54" t="s">
        <v>99</v>
      </c>
      <c r="C243" s="54" t="s">
        <v>133</v>
      </c>
      <c r="D243" s="54" t="s">
        <v>332</v>
      </c>
      <c r="E243" s="21">
        <f>+MAX(F243:FK243)</f>
        <v>0</v>
      </c>
      <c r="F243" s="25">
        <v>0</v>
      </c>
      <c r="G243" s="25">
        <v>0</v>
      </c>
      <c r="H243" s="25">
        <v>0</v>
      </c>
      <c r="I243" s="25"/>
      <c r="J243">
        <v>0</v>
      </c>
    </row>
    <row r="244" spans="1:10" ht="15">
      <c r="A244" s="53">
        <v>130407</v>
      </c>
      <c r="B244" s="54" t="s">
        <v>99</v>
      </c>
      <c r="C244" s="54" t="s">
        <v>240</v>
      </c>
      <c r="D244" s="54" t="s">
        <v>389</v>
      </c>
      <c r="E244" s="21">
        <f>+MAX(F244:FK244)</f>
        <v>0</v>
      </c>
      <c r="F244" s="25">
        <v>0</v>
      </c>
      <c r="G244" s="25">
        <v>0</v>
      </c>
      <c r="H244" s="25">
        <v>0</v>
      </c>
      <c r="I244" s="25"/>
      <c r="J244">
        <v>0</v>
      </c>
    </row>
    <row r="245" spans="1:10" ht="15">
      <c r="A245" s="53">
        <v>10207</v>
      </c>
      <c r="B245" s="54" t="s">
        <v>161</v>
      </c>
      <c r="C245" s="54" t="s">
        <v>167</v>
      </c>
      <c r="D245" s="54" t="s">
        <v>333</v>
      </c>
      <c r="E245" s="21">
        <f>+MAX(F245:FK245)</f>
        <v>0</v>
      </c>
      <c r="F245" s="25">
        <v>0</v>
      </c>
      <c r="G245" s="25">
        <v>0</v>
      </c>
      <c r="H245" s="25">
        <v>0</v>
      </c>
      <c r="I245" s="25"/>
      <c r="J245">
        <v>0</v>
      </c>
    </row>
    <row r="246" spans="1:10" ht="15">
      <c r="A246" s="53">
        <v>70201</v>
      </c>
      <c r="B246" s="54" t="s">
        <v>246</v>
      </c>
      <c r="C246" s="54" t="s">
        <v>333</v>
      </c>
      <c r="D246" s="54" t="s">
        <v>334</v>
      </c>
      <c r="E246" s="21">
        <f>+MAX(F246:FK246)</f>
        <v>0</v>
      </c>
      <c r="F246" s="25">
        <v>0</v>
      </c>
      <c r="G246" s="25">
        <v>0</v>
      </c>
      <c r="H246" s="25">
        <v>0</v>
      </c>
      <c r="I246" s="25"/>
      <c r="J246">
        <v>0</v>
      </c>
    </row>
    <row r="247" spans="1:10" ht="24">
      <c r="A247" s="53">
        <v>91201</v>
      </c>
      <c r="B247" s="54" t="s">
        <v>109</v>
      </c>
      <c r="C247" s="54" t="s">
        <v>312</v>
      </c>
      <c r="D247" s="54" t="s">
        <v>313</v>
      </c>
      <c r="E247" s="21">
        <f>+MAX(F247:FK247)</f>
        <v>0</v>
      </c>
      <c r="F247" s="25">
        <v>0</v>
      </c>
      <c r="G247" s="25">
        <v>0</v>
      </c>
      <c r="H247" s="25">
        <v>0</v>
      </c>
      <c r="I247" s="25"/>
      <c r="J247">
        <v>0</v>
      </c>
    </row>
    <row r="248" spans="1:10" ht="15">
      <c r="A248" s="53">
        <v>130908</v>
      </c>
      <c r="B248" s="54" t="s">
        <v>99</v>
      </c>
      <c r="C248" s="54" t="s">
        <v>303</v>
      </c>
      <c r="D248" s="54" t="s">
        <v>391</v>
      </c>
      <c r="E248" s="21">
        <f>+MAX(F248:FK248)</f>
        <v>0</v>
      </c>
      <c r="F248" s="25">
        <v>0</v>
      </c>
      <c r="G248" s="25">
        <v>0</v>
      </c>
      <c r="H248" s="25">
        <v>0</v>
      </c>
      <c r="I248" s="25"/>
      <c r="J248">
        <v>0</v>
      </c>
    </row>
    <row r="249" spans="1:10" ht="15">
      <c r="A249" s="53">
        <v>90406</v>
      </c>
      <c r="B249" s="54" t="s">
        <v>109</v>
      </c>
      <c r="C249" s="54" t="s">
        <v>219</v>
      </c>
      <c r="D249" s="54" t="s">
        <v>341</v>
      </c>
      <c r="E249" s="21">
        <f>+MAX(F249:FK249)</f>
        <v>0</v>
      </c>
      <c r="F249" s="25">
        <v>0</v>
      </c>
      <c r="G249" s="25">
        <v>0</v>
      </c>
      <c r="H249" s="25">
        <v>0</v>
      </c>
      <c r="I249" s="25"/>
      <c r="J249">
        <v>0</v>
      </c>
    </row>
    <row r="250" spans="1:10" ht="24">
      <c r="A250" s="53">
        <v>110103</v>
      </c>
      <c r="B250" s="54" t="s">
        <v>249</v>
      </c>
      <c r="C250" s="54" t="s">
        <v>250</v>
      </c>
      <c r="D250" s="54" t="s">
        <v>395</v>
      </c>
      <c r="E250" s="21">
        <f>+MAX(F250:FK250)</f>
        <v>0</v>
      </c>
      <c r="F250" s="25">
        <v>0</v>
      </c>
      <c r="G250" s="25">
        <v>0</v>
      </c>
      <c r="H250" s="25">
        <v>0</v>
      </c>
      <c r="I250" s="25"/>
      <c r="J250">
        <v>0</v>
      </c>
    </row>
    <row r="251" spans="1:10" ht="24">
      <c r="A251" s="53">
        <v>120107</v>
      </c>
      <c r="B251" s="54" t="s">
        <v>182</v>
      </c>
      <c r="C251" s="54" t="s">
        <v>271</v>
      </c>
      <c r="D251" s="54" t="s">
        <v>396</v>
      </c>
      <c r="E251" s="21">
        <f>+MAX(F251:FK251)</f>
        <v>0</v>
      </c>
      <c r="F251" s="25">
        <v>0</v>
      </c>
      <c r="G251" s="25">
        <v>0</v>
      </c>
      <c r="H251" s="25">
        <v>0</v>
      </c>
      <c r="I251" s="25"/>
      <c r="J251">
        <v>0</v>
      </c>
    </row>
    <row r="252" spans="1:10" ht="24">
      <c r="A252" s="53">
        <v>120108</v>
      </c>
      <c r="B252" s="54" t="s">
        <v>182</v>
      </c>
      <c r="C252" s="54" t="s">
        <v>271</v>
      </c>
      <c r="D252" s="54" t="s">
        <v>272</v>
      </c>
      <c r="E252" s="21">
        <f>+MAX(F252:FK252)</f>
        <v>0</v>
      </c>
      <c r="F252" s="25">
        <v>0</v>
      </c>
      <c r="G252" s="25">
        <v>0</v>
      </c>
      <c r="H252" s="25">
        <v>0</v>
      </c>
      <c r="I252" s="25"/>
      <c r="J252">
        <v>0</v>
      </c>
    </row>
    <row r="253" spans="1:10" ht="15">
      <c r="A253" s="53">
        <v>30501</v>
      </c>
      <c r="B253" s="54" t="s">
        <v>136</v>
      </c>
      <c r="C253" s="54" t="s">
        <v>398</v>
      </c>
      <c r="D253" s="54" t="s">
        <v>399</v>
      </c>
      <c r="E253" s="21">
        <f>+MAX(F253:FK253)</f>
        <v>0</v>
      </c>
      <c r="F253" s="25"/>
      <c r="G253" s="25"/>
      <c r="H253" s="25">
        <v>0</v>
      </c>
      <c r="I253" s="25"/>
      <c r="J253">
        <v>0</v>
      </c>
    </row>
    <row r="254" spans="1:10" ht="15">
      <c r="A254" s="53">
        <v>60501</v>
      </c>
      <c r="B254" s="54" t="s">
        <v>154</v>
      </c>
      <c r="C254" s="54" t="s">
        <v>402</v>
      </c>
      <c r="D254" s="54" t="s">
        <v>404</v>
      </c>
      <c r="E254" s="21">
        <f>+MAX(F254:FK254)</f>
        <v>0</v>
      </c>
      <c r="F254" s="25">
        <v>0</v>
      </c>
      <c r="G254" s="25">
        <v>0</v>
      </c>
      <c r="H254" s="25">
        <v>0</v>
      </c>
      <c r="I254" s="25"/>
      <c r="J254">
        <v>0</v>
      </c>
    </row>
    <row r="255" spans="1:10" ht="15">
      <c r="A255" s="53">
        <v>90605</v>
      </c>
      <c r="B255" s="54" t="s">
        <v>109</v>
      </c>
      <c r="C255" s="54" t="s">
        <v>282</v>
      </c>
      <c r="D255" s="54" t="s">
        <v>405</v>
      </c>
      <c r="E255" s="21">
        <f>+MAX(F255:FK255)</f>
        <v>0</v>
      </c>
      <c r="F255" s="25">
        <v>0</v>
      </c>
      <c r="G255" s="25">
        <v>0</v>
      </c>
      <c r="H255" s="25">
        <v>0</v>
      </c>
      <c r="I255" s="25"/>
      <c r="J255">
        <v>0</v>
      </c>
    </row>
    <row r="256" spans="1:10" ht="15">
      <c r="A256" s="53">
        <v>50204</v>
      </c>
      <c r="B256" s="54" t="s">
        <v>151</v>
      </c>
      <c r="C256" s="54" t="s">
        <v>152</v>
      </c>
      <c r="D256" s="54" t="s">
        <v>152</v>
      </c>
      <c r="E256" s="21">
        <f>+MAX(F256:FK256)</f>
        <v>0</v>
      </c>
      <c r="F256" s="25">
        <v>0</v>
      </c>
      <c r="G256" s="25">
        <v>0</v>
      </c>
      <c r="H256" s="25">
        <v>0</v>
      </c>
      <c r="I256" s="25"/>
      <c r="J256">
        <v>0</v>
      </c>
    </row>
    <row r="257" spans="1:10" ht="15">
      <c r="A257" s="53">
        <v>60507</v>
      </c>
      <c r="B257" s="54" t="s">
        <v>154</v>
      </c>
      <c r="C257" s="54" t="s">
        <v>402</v>
      </c>
      <c r="D257" s="54" t="s">
        <v>407</v>
      </c>
      <c r="E257" s="21">
        <f>+MAX(F257:FK257)</f>
        <v>0</v>
      </c>
      <c r="F257" s="25">
        <v>0</v>
      </c>
      <c r="G257" s="25">
        <v>0</v>
      </c>
      <c r="H257" s="25">
        <v>0</v>
      </c>
      <c r="I257" s="25"/>
      <c r="J257">
        <v>0</v>
      </c>
    </row>
    <row r="258" spans="1:10" ht="24">
      <c r="A258" s="53">
        <v>100103</v>
      </c>
      <c r="B258" s="54" t="s">
        <v>144</v>
      </c>
      <c r="C258" s="54" t="s">
        <v>144</v>
      </c>
      <c r="D258" s="54" t="s">
        <v>189</v>
      </c>
      <c r="E258" s="21">
        <f>+MAX(F258:FK258)</f>
        <v>0</v>
      </c>
      <c r="F258" s="25">
        <v>0</v>
      </c>
      <c r="G258" s="25">
        <v>0</v>
      </c>
      <c r="H258" s="25">
        <v>0</v>
      </c>
      <c r="I258" s="25"/>
      <c r="J258">
        <v>0</v>
      </c>
    </row>
    <row r="259" spans="1:10" ht="15">
      <c r="A259" s="53">
        <v>10303</v>
      </c>
      <c r="B259" s="54" t="s">
        <v>161</v>
      </c>
      <c r="C259" s="54" t="s">
        <v>162</v>
      </c>
      <c r="D259" s="54" t="s">
        <v>274</v>
      </c>
      <c r="E259" s="21">
        <f>+MAX(F259:FK259)</f>
        <v>0</v>
      </c>
      <c r="F259" s="25">
        <v>0</v>
      </c>
      <c r="G259" s="25">
        <v>0</v>
      </c>
      <c r="H259" s="25">
        <v>0</v>
      </c>
      <c r="I259" s="25"/>
      <c r="J259">
        <v>0</v>
      </c>
    </row>
    <row r="260" spans="1:10" ht="15">
      <c r="A260" s="53">
        <v>91109</v>
      </c>
      <c r="B260" s="54" t="s">
        <v>109</v>
      </c>
      <c r="C260" s="54" t="s">
        <v>180</v>
      </c>
      <c r="D260" s="54" t="s">
        <v>408</v>
      </c>
      <c r="E260" s="21">
        <f>+MAX(F260:FK260)</f>
        <v>0</v>
      </c>
      <c r="F260" s="25">
        <v>0</v>
      </c>
      <c r="G260" s="25">
        <v>0</v>
      </c>
      <c r="H260" s="25">
        <v>0</v>
      </c>
      <c r="I260" s="25"/>
      <c r="J260">
        <v>0</v>
      </c>
    </row>
    <row r="261" spans="1:10" ht="15">
      <c r="A261" s="53">
        <v>30305</v>
      </c>
      <c r="B261" s="54" t="s">
        <v>136</v>
      </c>
      <c r="C261" s="54" t="s">
        <v>409</v>
      </c>
      <c r="D261" s="54" t="s">
        <v>410</v>
      </c>
      <c r="E261" s="21">
        <f>+MAX(F261:FK261)</f>
        <v>0</v>
      </c>
      <c r="F261" s="25">
        <v>0</v>
      </c>
      <c r="G261" s="25">
        <v>0</v>
      </c>
      <c r="H261" s="25">
        <v>0</v>
      </c>
      <c r="I261" s="25"/>
      <c r="J261">
        <v>0</v>
      </c>
    </row>
    <row r="262" spans="1:10" ht="24">
      <c r="A262" s="53">
        <v>110201</v>
      </c>
      <c r="B262" s="54" t="s">
        <v>249</v>
      </c>
      <c r="C262" s="54" t="s">
        <v>411</v>
      </c>
      <c r="D262" s="54" t="s">
        <v>412</v>
      </c>
      <c r="E262" s="21">
        <f>+MAX(F262:FK262)</f>
        <v>0</v>
      </c>
      <c r="F262" s="25">
        <v>0</v>
      </c>
      <c r="G262" s="25">
        <v>0</v>
      </c>
      <c r="H262" s="25">
        <v>0</v>
      </c>
      <c r="I262" s="25"/>
      <c r="J262">
        <v>0</v>
      </c>
    </row>
    <row r="263" spans="1:10" ht="15">
      <c r="A263" s="53">
        <v>41001</v>
      </c>
      <c r="B263" s="54" t="s">
        <v>147</v>
      </c>
      <c r="C263" s="54" t="s">
        <v>324</v>
      </c>
      <c r="D263" s="54" t="s">
        <v>413</v>
      </c>
      <c r="E263" s="21">
        <f>+MAX(F263:FK263)</f>
        <v>0</v>
      </c>
      <c r="F263" s="25">
        <v>0</v>
      </c>
      <c r="G263" s="25">
        <v>0</v>
      </c>
      <c r="H263" s="25">
        <v>0</v>
      </c>
      <c r="I263" s="25"/>
      <c r="J263">
        <v>0</v>
      </c>
    </row>
    <row r="264" spans="1:10" ht="15">
      <c r="A264" s="53">
        <v>91110</v>
      </c>
      <c r="B264" s="54" t="s">
        <v>109</v>
      </c>
      <c r="C264" s="54" t="s">
        <v>180</v>
      </c>
      <c r="D264" s="54" t="s">
        <v>414</v>
      </c>
      <c r="E264" s="21">
        <f>+MAX(F264:FK264)</f>
        <v>0</v>
      </c>
      <c r="F264" s="25">
        <v>0</v>
      </c>
      <c r="G264" s="25">
        <v>0</v>
      </c>
      <c r="H264" s="25">
        <v>0</v>
      </c>
      <c r="I264" s="25"/>
      <c r="J264">
        <v>0</v>
      </c>
    </row>
    <row r="265" spans="1:10" ht="15">
      <c r="A265" s="53">
        <v>130410</v>
      </c>
      <c r="B265" s="54" t="s">
        <v>99</v>
      </c>
      <c r="C265" s="54" t="s">
        <v>240</v>
      </c>
      <c r="D265" s="54" t="s">
        <v>415</v>
      </c>
      <c r="E265" s="21">
        <f>+MAX(F265:FK265)</f>
        <v>0</v>
      </c>
      <c r="F265" s="25">
        <v>0</v>
      </c>
      <c r="G265" s="25">
        <v>0</v>
      </c>
      <c r="H265" s="25">
        <v>0</v>
      </c>
      <c r="I265" s="25"/>
      <c r="J265">
        <v>0</v>
      </c>
    </row>
    <row r="266" spans="1:10" ht="15">
      <c r="A266" s="53">
        <v>41204</v>
      </c>
      <c r="B266" s="54" t="s">
        <v>147</v>
      </c>
      <c r="C266" s="54" t="s">
        <v>416</v>
      </c>
      <c r="D266" s="54" t="s">
        <v>172</v>
      </c>
      <c r="E266" s="21">
        <f>+MAX(F266:FK266)</f>
        <v>0</v>
      </c>
      <c r="F266" s="25">
        <v>0</v>
      </c>
      <c r="G266" s="25">
        <v>0</v>
      </c>
      <c r="H266" s="25">
        <v>0</v>
      </c>
      <c r="I266" s="25"/>
      <c r="J266">
        <v>0</v>
      </c>
    </row>
    <row r="267" spans="1:10" ht="15">
      <c r="A267" s="53">
        <v>40508</v>
      </c>
      <c r="B267" s="54" t="s">
        <v>147</v>
      </c>
      <c r="C267" s="54" t="s">
        <v>227</v>
      </c>
      <c r="D267" s="54" t="s">
        <v>417</v>
      </c>
      <c r="E267" s="21">
        <f>+MAX(F267:FK267)</f>
        <v>0</v>
      </c>
      <c r="F267" s="55">
        <v>0</v>
      </c>
      <c r="G267" s="55">
        <v>0</v>
      </c>
      <c r="H267" s="55">
        <v>0</v>
      </c>
      <c r="I267" s="55"/>
      <c r="J267">
        <v>0</v>
      </c>
    </row>
    <row r="268" spans="1:10" ht="15">
      <c r="A268" s="53">
        <v>20609</v>
      </c>
      <c r="B268" s="54" t="s">
        <v>198</v>
      </c>
      <c r="C268" s="54" t="s">
        <v>199</v>
      </c>
      <c r="D268" s="54" t="s">
        <v>421</v>
      </c>
      <c r="E268" s="21">
        <f>+MAX(F268:FK268)</f>
        <v>0</v>
      </c>
      <c r="F268" s="25">
        <v>0</v>
      </c>
      <c r="G268" s="25">
        <v>0</v>
      </c>
      <c r="H268" s="25">
        <v>0</v>
      </c>
      <c r="I268" s="25"/>
      <c r="J268">
        <v>0</v>
      </c>
    </row>
    <row r="269" spans="1:10" ht="15">
      <c r="A269" s="53">
        <v>20406</v>
      </c>
      <c r="B269" s="54" t="s">
        <v>198</v>
      </c>
      <c r="C269" s="54" t="s">
        <v>260</v>
      </c>
      <c r="D269" s="54" t="s">
        <v>422</v>
      </c>
      <c r="E269" s="21">
        <f>+MAX(F269:FK269)</f>
        <v>0</v>
      </c>
      <c r="F269" s="25"/>
      <c r="G269" s="25"/>
      <c r="H269" s="25">
        <v>0</v>
      </c>
      <c r="I269" s="25"/>
      <c r="J269">
        <v>0</v>
      </c>
    </row>
    <row r="270" spans="1:10" ht="15">
      <c r="A270" s="53">
        <v>30202</v>
      </c>
      <c r="B270" s="54" t="s">
        <v>136</v>
      </c>
      <c r="C270" s="54" t="s">
        <v>400</v>
      </c>
      <c r="D270" s="54" t="s">
        <v>424</v>
      </c>
      <c r="E270" s="21">
        <f>+MAX(F270:FK270)</f>
        <v>0</v>
      </c>
      <c r="F270" s="25"/>
      <c r="G270" s="25"/>
      <c r="H270" s="25"/>
      <c r="I270" s="25"/>
    </row>
    <row r="271" spans="1:10" ht="15">
      <c r="A271" s="53">
        <v>70313</v>
      </c>
      <c r="B271" s="54" t="s">
        <v>246</v>
      </c>
      <c r="C271" s="54" t="s">
        <v>246</v>
      </c>
      <c r="D271" s="54" t="s">
        <v>425</v>
      </c>
      <c r="E271" s="21">
        <f>+MAX(F271:FK271)</f>
        <v>0</v>
      </c>
      <c r="F271" s="25"/>
      <c r="G271" s="25"/>
      <c r="H271" s="25"/>
      <c r="I271" s="25"/>
    </row>
    <row r="272" spans="1:10" ht="24">
      <c r="A272" s="53">
        <v>120502</v>
      </c>
      <c r="B272" s="54" t="s">
        <v>182</v>
      </c>
      <c r="C272" s="54" t="s">
        <v>426</v>
      </c>
      <c r="D272" s="54" t="s">
        <v>427</v>
      </c>
      <c r="E272" s="21">
        <f>+MAX(F272:FK272)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182</v>
      </c>
      <c r="C273" s="54" t="s">
        <v>428</v>
      </c>
      <c r="D273" s="54" t="s">
        <v>429</v>
      </c>
      <c r="E273" s="21">
        <f>+MAX(F273:FK273)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182</v>
      </c>
      <c r="C274" s="54" t="s">
        <v>364</v>
      </c>
      <c r="D274" s="54" t="s">
        <v>430</v>
      </c>
      <c r="E274" s="21">
        <f>+MAX(F274:FK274)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182</v>
      </c>
      <c r="C275" s="54" t="s">
        <v>426</v>
      </c>
      <c r="D275" s="54" t="s">
        <v>431</v>
      </c>
      <c r="E275" s="21">
        <f>+MAX(F275:FK275)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246</v>
      </c>
      <c r="C276" s="54" t="s">
        <v>432</v>
      </c>
      <c r="D276" s="54" t="s">
        <v>433</v>
      </c>
      <c r="E276" s="21">
        <f>+MAX(F276:FK276)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109</v>
      </c>
      <c r="C277" s="54" t="s">
        <v>312</v>
      </c>
      <c r="D277" s="54" t="s">
        <v>434</v>
      </c>
      <c r="E277" s="21">
        <f>+MAX(F277:FK277)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182</v>
      </c>
      <c r="C278" s="54" t="s">
        <v>369</v>
      </c>
      <c r="D278" s="54" t="s">
        <v>435</v>
      </c>
      <c r="E278" s="21">
        <f>+MAX(F278:FK278)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246</v>
      </c>
      <c r="C279" s="54" t="s">
        <v>314</v>
      </c>
      <c r="D279" s="54" t="s">
        <v>363</v>
      </c>
      <c r="E279" s="21">
        <f>+MAX(F279:FK279)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246</v>
      </c>
      <c r="C280" s="54" t="s">
        <v>333</v>
      </c>
      <c r="D280" s="54" t="s">
        <v>436</v>
      </c>
      <c r="E280" s="21">
        <f>+MAX(F280:FK280)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246</v>
      </c>
      <c r="C281" s="54" t="s">
        <v>314</v>
      </c>
      <c r="D281" s="54" t="s">
        <v>437</v>
      </c>
      <c r="E281" s="21">
        <f>+MAX(F281:FK281)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109</v>
      </c>
      <c r="C282" s="54" t="s">
        <v>438</v>
      </c>
      <c r="D282" s="54" t="s">
        <v>439</v>
      </c>
      <c r="E282" s="21">
        <f>+MAX(F282:FK282)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161</v>
      </c>
      <c r="C283" s="54" t="s">
        <v>161</v>
      </c>
      <c r="D283" s="54" t="s">
        <v>440</v>
      </c>
      <c r="E283" s="21">
        <f>+MAX(F283:FK283)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246</v>
      </c>
      <c r="C284" s="54" t="s">
        <v>333</v>
      </c>
      <c r="D284" s="54" t="s">
        <v>441</v>
      </c>
      <c r="E284" s="21">
        <f>+MAX(F284:FK284)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147</v>
      </c>
      <c r="C285" s="54" t="s">
        <v>442</v>
      </c>
      <c r="D285" s="54" t="s">
        <v>140</v>
      </c>
      <c r="E285" s="21">
        <f>+MAX(F285:FK285)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147</v>
      </c>
      <c r="C286" s="54" t="s">
        <v>176</v>
      </c>
      <c r="D286" s="54" t="s">
        <v>443</v>
      </c>
      <c r="E286" s="21">
        <f>+MAX(F286:FK286)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182</v>
      </c>
      <c r="C287" s="54" t="s">
        <v>444</v>
      </c>
      <c r="D287" s="54" t="s">
        <v>445</v>
      </c>
      <c r="E287" s="21">
        <f>+MAX(F287:FK287)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109</v>
      </c>
      <c r="C288" s="54" t="s">
        <v>219</v>
      </c>
      <c r="D288" s="54" t="s">
        <v>446</v>
      </c>
      <c r="E288" s="21">
        <f>+MAX(F288:FK288)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147</v>
      </c>
      <c r="C289" s="54" t="s">
        <v>416</v>
      </c>
      <c r="D289" s="54" t="s">
        <v>447</v>
      </c>
      <c r="E289" s="21">
        <f>+MAX(F289:FK289)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182</v>
      </c>
      <c r="C290" s="54" t="s">
        <v>271</v>
      </c>
      <c r="D290" s="54" t="s">
        <v>448</v>
      </c>
      <c r="E290" s="21">
        <f>+MAX(F290:FK290)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147</v>
      </c>
      <c r="C291" s="54" t="s">
        <v>416</v>
      </c>
      <c r="D291" s="54" t="s">
        <v>449</v>
      </c>
      <c r="E291" s="21">
        <f>+MAX(F291:FK291)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109</v>
      </c>
      <c r="C292" s="54" t="s">
        <v>219</v>
      </c>
      <c r="D292" s="54" t="s">
        <v>450</v>
      </c>
      <c r="E292" s="21">
        <f>+MAX(F292:FK292)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147</v>
      </c>
      <c r="C293" s="54" t="s">
        <v>324</v>
      </c>
      <c r="D293" s="54" t="s">
        <v>451</v>
      </c>
      <c r="E293" s="21">
        <f>+MAX(F293:FK293)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96</v>
      </c>
      <c r="C294" s="54" t="s">
        <v>452</v>
      </c>
      <c r="D294" s="54" t="s">
        <v>453</v>
      </c>
      <c r="E294" s="21">
        <f>+MAX(F294:FK294)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99</v>
      </c>
      <c r="C295" s="54" t="s">
        <v>240</v>
      </c>
      <c r="D295" s="54" t="s">
        <v>454</v>
      </c>
      <c r="E295" s="21">
        <f>+MAX(F295:FK295)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182</v>
      </c>
      <c r="C296" s="54" t="s">
        <v>426</v>
      </c>
      <c r="D296" s="54" t="s">
        <v>455</v>
      </c>
      <c r="E296" s="21">
        <f>+MAX(F296:FK296)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154</v>
      </c>
      <c r="C297" s="54" t="s">
        <v>402</v>
      </c>
      <c r="D297" s="54" t="s">
        <v>280</v>
      </c>
      <c r="E297" s="21">
        <f>+MAX(F297:FK297)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99</v>
      </c>
      <c r="C298" s="54" t="s">
        <v>240</v>
      </c>
      <c r="D298" s="54" t="s">
        <v>280</v>
      </c>
      <c r="E298" s="21">
        <f>+MAX(F298:FK298)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136</v>
      </c>
      <c r="C299" s="54" t="s">
        <v>316</v>
      </c>
      <c r="D299" s="54" t="s">
        <v>456</v>
      </c>
      <c r="E299" s="21">
        <f>+MAX(F299:FK299)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182</v>
      </c>
      <c r="C300" s="54" t="s">
        <v>444</v>
      </c>
      <c r="D300" s="54" t="s">
        <v>457</v>
      </c>
      <c r="E300" s="21">
        <f>+MAX(F300:FK300)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147</v>
      </c>
      <c r="C301" s="54" t="s">
        <v>214</v>
      </c>
      <c r="D301" s="54" t="s">
        <v>458</v>
      </c>
      <c r="E301" s="21">
        <f>+MAX(F301:FK301)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109</v>
      </c>
      <c r="C302" s="54" t="s">
        <v>438</v>
      </c>
      <c r="D302" s="54" t="s">
        <v>460</v>
      </c>
      <c r="E302" s="21">
        <f>+MAX(F302:FK302)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109</v>
      </c>
      <c r="C303" s="54" t="s">
        <v>205</v>
      </c>
      <c r="D303" s="54" t="s">
        <v>461</v>
      </c>
      <c r="E303" s="21">
        <f>+MAX(F303:FK303)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182</v>
      </c>
      <c r="C304" s="54" t="s">
        <v>271</v>
      </c>
      <c r="D304" s="54" t="s">
        <v>462</v>
      </c>
      <c r="E304" s="21">
        <f>+MAX(F304:FK304)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246</v>
      </c>
      <c r="C305" s="54" t="s">
        <v>432</v>
      </c>
      <c r="D305" s="54" t="s">
        <v>463</v>
      </c>
      <c r="E305" s="21">
        <f>+MAX(F305:FK305)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151</v>
      </c>
      <c r="C306" s="54" t="s">
        <v>247</v>
      </c>
      <c r="D306" s="54" t="s">
        <v>464</v>
      </c>
      <c r="E306" s="21">
        <f>+MAX(F306:FK306)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147</v>
      </c>
      <c r="C307" s="54" t="s">
        <v>148</v>
      </c>
      <c r="D307" s="54" t="s">
        <v>465</v>
      </c>
      <c r="E307" s="21">
        <f>+MAX(F307:FK307)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246</v>
      </c>
      <c r="C308" s="54" t="s">
        <v>432</v>
      </c>
      <c r="D308" s="54" t="s">
        <v>466</v>
      </c>
      <c r="E308" s="21">
        <f>+MAX(F308:FK308)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198</v>
      </c>
      <c r="C309" s="54" t="s">
        <v>260</v>
      </c>
      <c r="D309" s="54" t="s">
        <v>467</v>
      </c>
      <c r="E309" s="21">
        <f>+MAX(F309:FK309)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182</v>
      </c>
      <c r="C310" s="54" t="s">
        <v>244</v>
      </c>
      <c r="D310" s="54" t="s">
        <v>468</v>
      </c>
      <c r="E310" s="21">
        <f>+MAX(F310:FK310)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109</v>
      </c>
      <c r="C311" s="54" t="s">
        <v>180</v>
      </c>
      <c r="D311" s="54" t="s">
        <v>469</v>
      </c>
      <c r="E311" s="21">
        <f>+MAX(F311:FK311)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109</v>
      </c>
      <c r="C312" s="54" t="s">
        <v>352</v>
      </c>
      <c r="D312" s="54" t="s">
        <v>470</v>
      </c>
      <c r="E312" s="21">
        <f>+MAX(F312:FK312)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161</v>
      </c>
      <c r="C313" s="54" t="s">
        <v>161</v>
      </c>
      <c r="D313" s="54" t="s">
        <v>471</v>
      </c>
      <c r="E313" s="21">
        <f>+MAX(F313:FK313)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109</v>
      </c>
      <c r="C314" s="54" t="s">
        <v>282</v>
      </c>
      <c r="D314" s="54" t="s">
        <v>472</v>
      </c>
      <c r="E314" s="21">
        <f>+MAX(F314:FK314)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109</v>
      </c>
      <c r="C315" s="54" t="s">
        <v>310</v>
      </c>
      <c r="D315" s="54" t="s">
        <v>473</v>
      </c>
      <c r="E315" s="21">
        <f>+MAX(F315:FK315)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182</v>
      </c>
      <c r="C316" s="54" t="s">
        <v>271</v>
      </c>
      <c r="D316" s="54" t="s">
        <v>474</v>
      </c>
      <c r="E316" s="21">
        <f>+MAX(F316:FK316)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182</v>
      </c>
      <c r="C317" s="54" t="s">
        <v>475</v>
      </c>
      <c r="D317" s="54" t="s">
        <v>476</v>
      </c>
      <c r="E317" s="21">
        <f>+MAX(F317:FK317)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154</v>
      </c>
      <c r="C318" s="54" t="s">
        <v>343</v>
      </c>
      <c r="D318" s="54" t="s">
        <v>477</v>
      </c>
      <c r="E318" s="21">
        <f>+MAX(F318:FK318)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182</v>
      </c>
      <c r="C319" s="54" t="s">
        <v>426</v>
      </c>
      <c r="D319" s="54" t="s">
        <v>478</v>
      </c>
      <c r="E319" s="21">
        <f>+MAX(F319:FK319)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109</v>
      </c>
      <c r="C320" s="54" t="s">
        <v>267</v>
      </c>
      <c r="D320" s="54" t="s">
        <v>479</v>
      </c>
      <c r="E320" s="21">
        <f>+MAX(F320:FK320)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182</v>
      </c>
      <c r="C321" s="54" t="s">
        <v>364</v>
      </c>
      <c r="D321" s="54" t="s">
        <v>480</v>
      </c>
      <c r="E321" s="21">
        <f>+MAX(F321:FK321)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147</v>
      </c>
      <c r="C322" s="54" t="s">
        <v>358</v>
      </c>
      <c r="D322" s="54" t="s">
        <v>481</v>
      </c>
      <c r="E322" s="21">
        <f>+MAX(F322:FK322)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147</v>
      </c>
      <c r="C323" s="54" t="s">
        <v>442</v>
      </c>
      <c r="D323" s="54" t="s">
        <v>482</v>
      </c>
      <c r="E323" s="21">
        <f>+MAX(F323:FK323)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151</v>
      </c>
      <c r="C324" s="54" t="s">
        <v>247</v>
      </c>
      <c r="D324" s="54" t="s">
        <v>247</v>
      </c>
      <c r="E324" s="21">
        <f>+MAX(F324:FK324)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154</v>
      </c>
      <c r="C325" s="54" t="s">
        <v>335</v>
      </c>
      <c r="D325" s="54" t="s">
        <v>141</v>
      </c>
      <c r="E325" s="21">
        <f>+MAX(F325:FK325)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99</v>
      </c>
      <c r="C326" s="54" t="s">
        <v>240</v>
      </c>
      <c r="D326" s="54" t="s">
        <v>483</v>
      </c>
      <c r="E326" s="21">
        <f>+MAX(F326:FK326)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96</v>
      </c>
      <c r="C327" s="54" t="s">
        <v>452</v>
      </c>
      <c r="D327" s="54" t="s">
        <v>484</v>
      </c>
      <c r="E327" s="21">
        <f>+MAX(F327:FK327)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147</v>
      </c>
      <c r="C328" s="54" t="s">
        <v>176</v>
      </c>
      <c r="D328" s="54" t="s">
        <v>147</v>
      </c>
      <c r="E328" s="21">
        <f>+MAX(F328:FK328)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109</v>
      </c>
      <c r="C329" s="54" t="s">
        <v>438</v>
      </c>
      <c r="D329" s="54" t="s">
        <v>485</v>
      </c>
      <c r="E329" s="21">
        <f>+MAX(F329:FK329)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154</v>
      </c>
      <c r="C330" s="54" t="s">
        <v>335</v>
      </c>
      <c r="D330" s="54" t="s">
        <v>486</v>
      </c>
      <c r="E330" s="21">
        <f>+MAX(F330:FK330)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246</v>
      </c>
      <c r="C331" s="54" t="s">
        <v>314</v>
      </c>
      <c r="D331" s="54" t="s">
        <v>487</v>
      </c>
      <c r="E331" s="21">
        <f>+MAX(F331:FK331)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154</v>
      </c>
      <c r="C332" s="54" t="s">
        <v>338</v>
      </c>
      <c r="D332" s="54" t="s">
        <v>488</v>
      </c>
      <c r="E332" s="21">
        <f>+MAX(F332:FK332)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99</v>
      </c>
      <c r="C333" s="54" t="s">
        <v>210</v>
      </c>
      <c r="D333" s="54" t="s">
        <v>489</v>
      </c>
      <c r="E333" s="21">
        <f>+MAX(F333:FK333)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99</v>
      </c>
      <c r="C334" s="54" t="s">
        <v>210</v>
      </c>
      <c r="D334" s="54" t="s">
        <v>490</v>
      </c>
      <c r="E334" s="21">
        <f>+MAX(F334:FK334)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136</v>
      </c>
      <c r="C335" s="54" t="s">
        <v>136</v>
      </c>
      <c r="D335" s="54" t="s">
        <v>491</v>
      </c>
      <c r="E335" s="21">
        <f>+MAX(F335:FK335)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161</v>
      </c>
      <c r="C336" s="54" t="s">
        <v>167</v>
      </c>
      <c r="D336" s="54" t="s">
        <v>492</v>
      </c>
      <c r="E336" s="21">
        <f>+MAX(F336:FK336)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198</v>
      </c>
      <c r="C337" s="54" t="s">
        <v>199</v>
      </c>
      <c r="D337" s="54" t="s">
        <v>198</v>
      </c>
      <c r="E337" s="21">
        <f>+MAX(F337:FK337)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136</v>
      </c>
      <c r="C338" s="54" t="s">
        <v>409</v>
      </c>
      <c r="D338" s="54" t="s">
        <v>493</v>
      </c>
      <c r="E338" s="21">
        <f>+MAX(F338:FK338)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147</v>
      </c>
      <c r="C339" s="54" t="s">
        <v>255</v>
      </c>
      <c r="D339" s="54" t="s">
        <v>494</v>
      </c>
      <c r="E339" s="21">
        <f>+MAX(F339:FK339)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246</v>
      </c>
      <c r="C340" s="54" t="s">
        <v>314</v>
      </c>
      <c r="D340" s="54" t="s">
        <v>495</v>
      </c>
      <c r="E340" s="21">
        <f>+MAX(F340:FK340)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109</v>
      </c>
      <c r="C341" s="54" t="s">
        <v>310</v>
      </c>
      <c r="D341" s="54" t="s">
        <v>495</v>
      </c>
      <c r="E341" s="21">
        <f>+MAX(F341:FK341)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109</v>
      </c>
      <c r="C342" s="54" t="s">
        <v>114</v>
      </c>
      <c r="D342" s="54" t="s">
        <v>496</v>
      </c>
      <c r="E342" s="21">
        <f>+MAX(F342:FK342)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136</v>
      </c>
      <c r="C343" s="54" t="s">
        <v>136</v>
      </c>
      <c r="D343" s="54" t="s">
        <v>497</v>
      </c>
      <c r="E343" s="21">
        <f>+MAX(F343:FK343)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136</v>
      </c>
      <c r="C344" s="54" t="s">
        <v>398</v>
      </c>
      <c r="D344" s="54" t="s">
        <v>498</v>
      </c>
      <c r="E344" s="21">
        <f>+MAX(F344:FK344)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151</v>
      </c>
      <c r="C345" s="54" t="s">
        <v>205</v>
      </c>
      <c r="D345" s="54" t="s">
        <v>499</v>
      </c>
      <c r="E345" s="21">
        <f>+MAX(F345:FK345)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147</v>
      </c>
      <c r="C346" s="54" t="s">
        <v>358</v>
      </c>
      <c r="D346" s="54" t="s">
        <v>500</v>
      </c>
      <c r="E346" s="21">
        <f>+MAX(F346:FK346)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147</v>
      </c>
      <c r="C347" s="54" t="s">
        <v>176</v>
      </c>
      <c r="D347" s="54" t="s">
        <v>501</v>
      </c>
      <c r="E347" s="21">
        <f>+MAX(F347:FK347)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147</v>
      </c>
      <c r="C348" s="54" t="s">
        <v>176</v>
      </c>
      <c r="D348" s="54" t="s">
        <v>502</v>
      </c>
      <c r="E348" s="21">
        <f>+MAX(F348:FK348)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182</v>
      </c>
      <c r="C349" s="54" t="s">
        <v>364</v>
      </c>
      <c r="D349" s="54" t="s">
        <v>503</v>
      </c>
      <c r="E349" s="21">
        <f>+MAX(F349:FK349)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182</v>
      </c>
      <c r="C350" s="54" t="s">
        <v>364</v>
      </c>
      <c r="D350" s="54" t="s">
        <v>504</v>
      </c>
      <c r="E350" s="21">
        <f>+MAX(F350:FK350)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147</v>
      </c>
      <c r="C351" s="54" t="s">
        <v>324</v>
      </c>
      <c r="D351" s="54" t="s">
        <v>505</v>
      </c>
      <c r="E351" s="21">
        <f>+MAX(F351:FK351)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147</v>
      </c>
      <c r="C352" s="54" t="s">
        <v>291</v>
      </c>
      <c r="D352" s="54" t="s">
        <v>506</v>
      </c>
      <c r="E352" s="21">
        <f>+MAX(F352:FK352)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109</v>
      </c>
      <c r="C353" s="54" t="s">
        <v>205</v>
      </c>
      <c r="D353" s="54" t="s">
        <v>507</v>
      </c>
      <c r="E353" s="21">
        <f>+MAX(F353:FK353)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109</v>
      </c>
      <c r="C354" s="54" t="s">
        <v>267</v>
      </c>
      <c r="D354" s="54" t="s">
        <v>508</v>
      </c>
      <c r="E354" s="21">
        <f>+MAX(F354:FK354)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182</v>
      </c>
      <c r="C355" s="54" t="s">
        <v>426</v>
      </c>
      <c r="D355" s="54" t="s">
        <v>509</v>
      </c>
      <c r="E355" s="21">
        <f>+MAX(F355:FK355)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109</v>
      </c>
      <c r="C356" s="54" t="s">
        <v>191</v>
      </c>
      <c r="D356" s="54" t="s">
        <v>510</v>
      </c>
      <c r="E356" s="21">
        <f>+MAX(F356:FK356)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246</v>
      </c>
      <c r="C357" s="54" t="s">
        <v>432</v>
      </c>
      <c r="D357" s="54" t="s">
        <v>511</v>
      </c>
      <c r="E357" s="21">
        <f>+MAX(F357:FK357)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147</v>
      </c>
      <c r="C358" s="54" t="s">
        <v>227</v>
      </c>
      <c r="D358" s="54" t="s">
        <v>512</v>
      </c>
      <c r="E358" s="21">
        <f>+MAX(F358:FK358)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246</v>
      </c>
      <c r="C359" s="54" t="s">
        <v>432</v>
      </c>
      <c r="D359" s="54" t="s">
        <v>513</v>
      </c>
      <c r="E359" s="21">
        <f>+MAX(F359:FK359)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109</v>
      </c>
      <c r="C360" s="54" t="s">
        <v>312</v>
      </c>
      <c r="D360" s="54" t="s">
        <v>513</v>
      </c>
      <c r="E360" s="21">
        <f>+MAX(F360:FK360)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99</v>
      </c>
      <c r="C361" s="54" t="s">
        <v>210</v>
      </c>
      <c r="D361" s="54" t="s">
        <v>513</v>
      </c>
      <c r="E361" s="21">
        <f>+MAX(F361:FK361)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154</v>
      </c>
      <c r="C362" s="54" t="s">
        <v>393</v>
      </c>
      <c r="D362" s="54" t="s">
        <v>514</v>
      </c>
      <c r="E362" s="21">
        <f>+MAX(F362:FK362)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246</v>
      </c>
      <c r="C363" s="54" t="s">
        <v>234</v>
      </c>
      <c r="D363" s="54" t="s">
        <v>515</v>
      </c>
      <c r="E363" s="21">
        <f>+MAX(F363:FK363)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198</v>
      </c>
      <c r="C364" s="54" t="s">
        <v>260</v>
      </c>
      <c r="D364" s="54" t="s">
        <v>516</v>
      </c>
      <c r="E364" s="21">
        <f>+MAX(F364:FK364)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154</v>
      </c>
      <c r="C365" s="54" t="s">
        <v>393</v>
      </c>
      <c r="D365" s="54" t="s">
        <v>517</v>
      </c>
      <c r="E365" s="21">
        <f>+MAX(F365:FK365)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246</v>
      </c>
      <c r="C366" s="54" t="s">
        <v>333</v>
      </c>
      <c r="D366" s="54" t="s">
        <v>518</v>
      </c>
      <c r="E366" s="21">
        <f>+MAX(F366:FK366)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154</v>
      </c>
      <c r="C367" s="54" t="s">
        <v>393</v>
      </c>
      <c r="D367" s="54" t="s">
        <v>519</v>
      </c>
      <c r="E367" s="21">
        <f>+MAX(F367:FK367)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246</v>
      </c>
      <c r="C368" s="54" t="s">
        <v>314</v>
      </c>
      <c r="D368" s="54" t="s">
        <v>519</v>
      </c>
      <c r="E368" s="21">
        <f>+MAX(F368:FK368)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246</v>
      </c>
      <c r="C369" s="54" t="s">
        <v>333</v>
      </c>
      <c r="D369" s="54" t="s">
        <v>520</v>
      </c>
      <c r="E369" s="21">
        <f>+MAX(F369:FK369)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109</v>
      </c>
      <c r="C370" s="54" t="s">
        <v>438</v>
      </c>
      <c r="D370" s="54" t="s">
        <v>521</v>
      </c>
      <c r="E370" s="21">
        <f>+MAX(F370:FK370)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198</v>
      </c>
      <c r="C371" s="54" t="s">
        <v>345</v>
      </c>
      <c r="D371" s="54" t="s">
        <v>522</v>
      </c>
      <c r="E371" s="21">
        <f>+MAX(F371:FK371)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246</v>
      </c>
      <c r="C372" s="54" t="s">
        <v>432</v>
      </c>
      <c r="D372" s="54" t="s">
        <v>523</v>
      </c>
      <c r="E372" s="21">
        <f>+MAX(F372:FK372)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198</v>
      </c>
      <c r="C373" s="54" t="s">
        <v>207</v>
      </c>
      <c r="D373" s="54" t="s">
        <v>524</v>
      </c>
      <c r="E373" s="21">
        <f>+MAX(F373:FK373)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147</v>
      </c>
      <c r="C374" s="54" t="s">
        <v>442</v>
      </c>
      <c r="D374" s="54" t="s">
        <v>524</v>
      </c>
      <c r="E374" s="21">
        <f>+MAX(F374:FK374)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109</v>
      </c>
      <c r="C375" s="54" t="s">
        <v>205</v>
      </c>
      <c r="D375" s="54" t="s">
        <v>525</v>
      </c>
      <c r="E375" s="21">
        <f>+MAX(F375:FK375)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246</v>
      </c>
      <c r="C376" s="54" t="s">
        <v>386</v>
      </c>
      <c r="D376" s="54" t="s">
        <v>526</v>
      </c>
      <c r="E376" s="21">
        <f>+MAX(F376:FK376)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99</v>
      </c>
      <c r="C377" s="54" t="s">
        <v>303</v>
      </c>
      <c r="D377" s="54" t="s">
        <v>527</v>
      </c>
      <c r="E377" s="21">
        <f>+MAX(F377:FK377)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136</v>
      </c>
      <c r="C378" s="54" t="s">
        <v>400</v>
      </c>
      <c r="D378" s="54" t="s">
        <v>528</v>
      </c>
      <c r="E378" s="21">
        <f>+MAX(F378:FK378)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136</v>
      </c>
      <c r="C379" s="54" t="s">
        <v>409</v>
      </c>
      <c r="D379" s="54" t="s">
        <v>529</v>
      </c>
      <c r="E379" s="21">
        <f>+MAX(F379:FK379)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246</v>
      </c>
      <c r="C380" s="54" t="s">
        <v>246</v>
      </c>
      <c r="D380" s="54" t="s">
        <v>529</v>
      </c>
      <c r="E380" s="21">
        <f>+MAX(F380:FK380)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246</v>
      </c>
      <c r="C381" s="54" t="s">
        <v>386</v>
      </c>
      <c r="D381" s="54" t="s">
        <v>530</v>
      </c>
      <c r="E381" s="21">
        <f>+MAX(F381:FK381)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198</v>
      </c>
      <c r="C382" s="54" t="s">
        <v>207</v>
      </c>
      <c r="D382" s="54" t="s">
        <v>531</v>
      </c>
      <c r="E382" s="21">
        <f>+MAX(F382:FK382)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109</v>
      </c>
      <c r="C383" s="54" t="s">
        <v>219</v>
      </c>
      <c r="D383" s="54" t="s">
        <v>304</v>
      </c>
      <c r="E383" s="21">
        <f>+MAX(F383:FK383)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99</v>
      </c>
      <c r="C384" s="54" t="s">
        <v>240</v>
      </c>
      <c r="D384" s="54" t="s">
        <v>532</v>
      </c>
      <c r="E384" s="21">
        <f>+MAX(F384:FK384)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154</v>
      </c>
      <c r="C385" s="54" t="s">
        <v>338</v>
      </c>
      <c r="D385" s="54" t="s">
        <v>533</v>
      </c>
      <c r="E385" s="21">
        <f>+MAX(F385:FK385)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246</v>
      </c>
      <c r="C386" s="54" t="s">
        <v>386</v>
      </c>
      <c r="D386" s="54" t="s">
        <v>534</v>
      </c>
      <c r="E386" s="21">
        <f>+MAX(F386:FK386)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246</v>
      </c>
      <c r="C387" s="54" t="s">
        <v>333</v>
      </c>
      <c r="D387" s="54" t="s">
        <v>535</v>
      </c>
      <c r="E387" s="21">
        <f>+MAX(F387:FK387)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109</v>
      </c>
      <c r="C388" s="54" t="s">
        <v>310</v>
      </c>
      <c r="D388" s="54" t="s">
        <v>536</v>
      </c>
      <c r="E388" s="21">
        <f>+MAX(F388:FK388)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246</v>
      </c>
      <c r="C389" s="54" t="s">
        <v>333</v>
      </c>
      <c r="D389" s="54" t="s">
        <v>537</v>
      </c>
      <c r="E389" s="21">
        <f>+MAX(F389:FK389)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147</v>
      </c>
      <c r="C390" s="54" t="s">
        <v>350</v>
      </c>
      <c r="D390" s="54" t="s">
        <v>538</v>
      </c>
      <c r="E390" s="21">
        <f>+MAX(F390:FK390)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154</v>
      </c>
      <c r="C391" s="54" t="s">
        <v>328</v>
      </c>
      <c r="D391" s="54" t="s">
        <v>539</v>
      </c>
      <c r="E391" s="21">
        <f>+MAX(F391:FK391)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198</v>
      </c>
      <c r="C392" s="54" t="s">
        <v>345</v>
      </c>
      <c r="D392" s="54" t="s">
        <v>540</v>
      </c>
      <c r="E392" s="21">
        <f>+MAX(F392:FK392)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109</v>
      </c>
      <c r="C393" s="54" t="s">
        <v>205</v>
      </c>
      <c r="D393" s="54" t="s">
        <v>541</v>
      </c>
      <c r="E393" s="21">
        <f>+MAX(F393:FK393)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182</v>
      </c>
      <c r="C394" s="54" t="s">
        <v>426</v>
      </c>
      <c r="D394" s="54" t="s">
        <v>542</v>
      </c>
      <c r="E394" s="21">
        <f>+MAX(F394:FK394)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154</v>
      </c>
      <c r="C395" s="54" t="s">
        <v>328</v>
      </c>
      <c r="D395" s="54" t="s">
        <v>543</v>
      </c>
      <c r="E395" s="21">
        <f>+MAX(F395:FK395)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246</v>
      </c>
      <c r="C396" s="54" t="s">
        <v>333</v>
      </c>
      <c r="D396" s="54" t="s">
        <v>543</v>
      </c>
      <c r="E396" s="21">
        <f>+MAX(F396:FK396)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182</v>
      </c>
      <c r="C397" s="54" t="s">
        <v>426</v>
      </c>
      <c r="D397" s="54" t="s">
        <v>544</v>
      </c>
      <c r="E397" s="21">
        <f>+MAX(F397:FK397)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198</v>
      </c>
      <c r="C398" s="54" t="s">
        <v>345</v>
      </c>
      <c r="D398" s="54" t="s">
        <v>545</v>
      </c>
      <c r="E398" s="21">
        <f>+MAX(F398:FK398)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109</v>
      </c>
      <c r="C399" s="54" t="s">
        <v>267</v>
      </c>
      <c r="D399" s="54" t="s">
        <v>546</v>
      </c>
      <c r="E399" s="21">
        <f>+MAX(F399:FK399)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182</v>
      </c>
      <c r="C400" s="54" t="s">
        <v>426</v>
      </c>
      <c r="D400" s="54" t="s">
        <v>547</v>
      </c>
      <c r="E400" s="21">
        <f>+MAX(F400:FK400)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182</v>
      </c>
      <c r="C401" s="54" t="s">
        <v>426</v>
      </c>
      <c r="D401" s="54" t="s">
        <v>548</v>
      </c>
      <c r="E401" s="21">
        <f>+MAX(F401:FK401)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147</v>
      </c>
      <c r="C402" s="54" t="s">
        <v>350</v>
      </c>
      <c r="D402" s="54" t="s">
        <v>549</v>
      </c>
      <c r="E402" s="21">
        <f>+MAX(F402:FK402)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198</v>
      </c>
      <c r="C403" s="54" t="s">
        <v>258</v>
      </c>
      <c r="D403" s="54" t="s">
        <v>550</v>
      </c>
      <c r="E403" s="21">
        <f>+MAX(F403:FK403)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109</v>
      </c>
      <c r="C404" s="54" t="s">
        <v>438</v>
      </c>
      <c r="D404" s="54" t="s">
        <v>550</v>
      </c>
      <c r="E404" s="21">
        <f>+MAX(F404:FK404)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109</v>
      </c>
      <c r="C405" s="54" t="s">
        <v>310</v>
      </c>
      <c r="D405" s="54" t="s">
        <v>551</v>
      </c>
      <c r="E405" s="21">
        <f>+MAX(F405:FK405)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147</v>
      </c>
      <c r="C406" s="54" t="s">
        <v>350</v>
      </c>
      <c r="D406" s="54" t="s">
        <v>552</v>
      </c>
      <c r="E406" s="21">
        <f>+MAX(F406:FK406)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151</v>
      </c>
      <c r="C407" s="54" t="s">
        <v>152</v>
      </c>
      <c r="D407" s="54" t="s">
        <v>553</v>
      </c>
      <c r="E407" s="21">
        <f>+MAX(F407:FK407)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198</v>
      </c>
      <c r="C408" s="54" t="s">
        <v>202</v>
      </c>
      <c r="D408" s="54" t="s">
        <v>554</v>
      </c>
      <c r="E408" s="21">
        <f>+MAX(F408:FK408)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154</v>
      </c>
      <c r="C409" s="54" t="s">
        <v>338</v>
      </c>
      <c r="D409" s="54" t="s">
        <v>555</v>
      </c>
      <c r="E409" s="21">
        <f>+MAX(F409:FK409)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109</v>
      </c>
      <c r="C410" s="54" t="s">
        <v>310</v>
      </c>
      <c r="D410" s="54" t="s">
        <v>555</v>
      </c>
      <c r="E410" s="21">
        <f>+MAX(F410:FK410)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161</v>
      </c>
      <c r="C411" s="54" t="s">
        <v>167</v>
      </c>
      <c r="D411" s="54" t="s">
        <v>556</v>
      </c>
      <c r="E411" s="21">
        <f>+MAX(F411:FK411)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161</v>
      </c>
      <c r="C412" s="54" t="s">
        <v>167</v>
      </c>
      <c r="D412" s="54" t="s">
        <v>557</v>
      </c>
      <c r="E412" s="21">
        <f>+MAX(F412:FK412)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154</v>
      </c>
      <c r="C413" s="54" t="s">
        <v>343</v>
      </c>
      <c r="D413" s="54" t="s">
        <v>558</v>
      </c>
      <c r="E413" s="21">
        <f>+MAX(F413:FK413)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154</v>
      </c>
      <c r="C414" s="54" t="s">
        <v>335</v>
      </c>
      <c r="D414" s="54" t="s">
        <v>559</v>
      </c>
      <c r="E414" s="21">
        <f>+MAX(F414:FK414)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182</v>
      </c>
      <c r="C415" s="54" t="s">
        <v>271</v>
      </c>
      <c r="D415" s="54" t="s">
        <v>560</v>
      </c>
      <c r="E415" s="21">
        <f>+MAX(F415:FK415)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154</v>
      </c>
      <c r="C416" s="54" t="s">
        <v>343</v>
      </c>
      <c r="D416" s="54" t="s">
        <v>561</v>
      </c>
      <c r="E416" s="21">
        <f>+MAX(F416:FK416)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246</v>
      </c>
      <c r="C417" s="54" t="s">
        <v>314</v>
      </c>
      <c r="D417" s="54" t="s">
        <v>562</v>
      </c>
      <c r="E417" s="21">
        <f>+MAX(F417:FK417)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246</v>
      </c>
      <c r="C418" s="54" t="s">
        <v>432</v>
      </c>
      <c r="D418" s="54" t="s">
        <v>563</v>
      </c>
      <c r="E418" s="21">
        <f>+MAX(F418:FK418)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151</v>
      </c>
      <c r="C419" s="54" t="s">
        <v>247</v>
      </c>
      <c r="D419" s="54" t="s">
        <v>564</v>
      </c>
      <c r="E419" s="21">
        <f>+MAX(F419:FK419)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109</v>
      </c>
      <c r="C420" s="54" t="s">
        <v>205</v>
      </c>
      <c r="D420" s="54" t="s">
        <v>565</v>
      </c>
      <c r="E420" s="21">
        <f>+MAX(F420:FK420)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136</v>
      </c>
      <c r="C421" s="54" t="s">
        <v>409</v>
      </c>
      <c r="D421" s="54" t="s">
        <v>566</v>
      </c>
      <c r="E421" s="21">
        <f>+MAX(F421:FK421)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109</v>
      </c>
      <c r="C422" s="54" t="s">
        <v>282</v>
      </c>
      <c r="D422" s="54" t="s">
        <v>567</v>
      </c>
      <c r="E422" s="21">
        <f>+MAX(F422:FK422)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147</v>
      </c>
      <c r="C423" s="54" t="s">
        <v>227</v>
      </c>
      <c r="D423" s="54" t="s">
        <v>568</v>
      </c>
      <c r="E423" s="21">
        <f>+MAX(F423:FK423)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96</v>
      </c>
      <c r="C424" s="54" t="s">
        <v>452</v>
      </c>
      <c r="D424" s="54" t="s">
        <v>569</v>
      </c>
      <c r="E424" s="21">
        <f>+MAX(F424:FK424)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147</v>
      </c>
      <c r="C425" s="54" t="s">
        <v>255</v>
      </c>
      <c r="D425" s="54" t="s">
        <v>570</v>
      </c>
      <c r="E425" s="21">
        <f>+MAX(F425:FK425)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147</v>
      </c>
      <c r="C426" s="54" t="s">
        <v>176</v>
      </c>
      <c r="D426" s="54" t="s">
        <v>571</v>
      </c>
      <c r="E426" s="21">
        <f>+MAX(F426:FK426)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246</v>
      </c>
      <c r="C427" s="54" t="s">
        <v>432</v>
      </c>
      <c r="D427" s="54" t="s">
        <v>572</v>
      </c>
      <c r="E427" s="21">
        <f>+MAX(F427:FK427)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246</v>
      </c>
      <c r="C428" s="54" t="s">
        <v>386</v>
      </c>
      <c r="D428" s="54" t="s">
        <v>573</v>
      </c>
      <c r="E428" s="21">
        <f>+MAX(F428:FK428)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246</v>
      </c>
      <c r="C429" s="54" t="s">
        <v>386</v>
      </c>
      <c r="D429" s="54" t="s">
        <v>574</v>
      </c>
      <c r="E429" s="21">
        <f>+MAX(F429:FK429)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147</v>
      </c>
      <c r="C430" s="54" t="s">
        <v>148</v>
      </c>
      <c r="D430" s="54" t="s">
        <v>380</v>
      </c>
      <c r="E430" s="21">
        <f>+MAX(F430:FK430)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147</v>
      </c>
      <c r="C431" s="54" t="s">
        <v>255</v>
      </c>
      <c r="D431" s="54" t="s">
        <v>575</v>
      </c>
      <c r="E431" s="21">
        <f>+MAX(F431:FK431)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182</v>
      </c>
      <c r="C432" s="54" t="s">
        <v>426</v>
      </c>
      <c r="D432" s="54" t="s">
        <v>576</v>
      </c>
      <c r="E432" s="21">
        <f>+MAX(F432:FK432)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99</v>
      </c>
      <c r="C433" s="54" t="s">
        <v>303</v>
      </c>
      <c r="D433" s="54" t="s">
        <v>576</v>
      </c>
      <c r="E433" s="21">
        <f>+MAX(F433:FK433)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182</v>
      </c>
      <c r="C434" s="54" t="s">
        <v>426</v>
      </c>
      <c r="D434" s="54" t="s">
        <v>577</v>
      </c>
      <c r="E434" s="21">
        <f>+MAX(F434:FK434)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198</v>
      </c>
      <c r="C435" s="54" t="s">
        <v>260</v>
      </c>
      <c r="D435" s="54" t="s">
        <v>578</v>
      </c>
      <c r="E435" s="21">
        <f>+MAX(F435:FK435)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182</v>
      </c>
      <c r="C436" s="54" t="s">
        <v>183</v>
      </c>
      <c r="D436" s="54" t="s">
        <v>579</v>
      </c>
      <c r="E436" s="21">
        <f>+MAX(F436:FK436)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182</v>
      </c>
      <c r="C437" s="54" t="s">
        <v>444</v>
      </c>
      <c r="D437" s="54" t="s">
        <v>580</v>
      </c>
      <c r="E437" s="21">
        <f>+MAX(F437:FK437)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182</v>
      </c>
      <c r="C438" s="54" t="s">
        <v>475</v>
      </c>
      <c r="D438" s="54" t="s">
        <v>581</v>
      </c>
      <c r="E438" s="21">
        <f>+MAX(F438:FK438)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182</v>
      </c>
      <c r="C439" s="54" t="s">
        <v>244</v>
      </c>
      <c r="D439" s="54" t="s">
        <v>582</v>
      </c>
      <c r="E439" s="21">
        <f>+MAX(F439:FK439)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147</v>
      </c>
      <c r="C440" s="54" t="s">
        <v>416</v>
      </c>
      <c r="D440" s="54" t="s">
        <v>583</v>
      </c>
      <c r="E440" s="21">
        <f>+MAX(F440:FK440)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147</v>
      </c>
      <c r="C441" s="54" t="s">
        <v>270</v>
      </c>
      <c r="D441" s="54" t="s">
        <v>584</v>
      </c>
      <c r="E441" s="21">
        <f>+MAX(F441:FK441)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99</v>
      </c>
      <c r="C442" s="54" t="s">
        <v>133</v>
      </c>
      <c r="D442" s="54" t="s">
        <v>585</v>
      </c>
      <c r="E442" s="21">
        <f>+MAX(F442:FK442)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246</v>
      </c>
      <c r="C443" s="54" t="s">
        <v>432</v>
      </c>
      <c r="D443" s="54" t="s">
        <v>586</v>
      </c>
      <c r="E443" s="21">
        <f>+MAX(F443:FK443)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136</v>
      </c>
      <c r="C444" s="54" t="s">
        <v>316</v>
      </c>
      <c r="D444" s="54" t="s">
        <v>587</v>
      </c>
      <c r="E444" s="21">
        <f>+MAX(F444:FK444)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99</v>
      </c>
      <c r="C445" s="54" t="s">
        <v>133</v>
      </c>
      <c r="D445" s="54" t="s">
        <v>588</v>
      </c>
      <c r="E445" s="21">
        <f>+MAX(F445:FK445)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182</v>
      </c>
      <c r="C446" s="54" t="s">
        <v>475</v>
      </c>
      <c r="D446" s="54" t="s">
        <v>589</v>
      </c>
      <c r="E446" s="21">
        <f>+MAX(F446:FK446)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151</v>
      </c>
      <c r="C447" s="54" t="s">
        <v>247</v>
      </c>
      <c r="D447" s="54" t="s">
        <v>590</v>
      </c>
      <c r="E447" s="21">
        <f>+MAX(F447:FK447)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147</v>
      </c>
      <c r="C448" s="54" t="s">
        <v>214</v>
      </c>
      <c r="D448" s="54" t="s">
        <v>591</v>
      </c>
      <c r="E448" s="21">
        <f>+MAX(F448:FK448)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249</v>
      </c>
      <c r="C449" s="54" t="s">
        <v>411</v>
      </c>
      <c r="D449" s="54" t="s">
        <v>592</v>
      </c>
      <c r="E449" s="21">
        <f>+MAX(F449:FK449)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198</v>
      </c>
      <c r="C450" s="54" t="s">
        <v>202</v>
      </c>
      <c r="D450" s="54" t="s">
        <v>108</v>
      </c>
      <c r="E450" s="21">
        <f>+MAX(F450:FK450)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147</v>
      </c>
      <c r="C451" s="54" t="s">
        <v>275</v>
      </c>
      <c r="D451" s="54" t="s">
        <v>593</v>
      </c>
      <c r="E451" s="21">
        <f>+MAX(F451:FK451)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147</v>
      </c>
      <c r="C452" s="54" t="s">
        <v>442</v>
      </c>
      <c r="D452" s="54" t="s">
        <v>594</v>
      </c>
      <c r="E452" s="21">
        <f>+MAX(F452:FK452)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182</v>
      </c>
      <c r="C453" s="54" t="s">
        <v>444</v>
      </c>
      <c r="D453" s="54" t="s">
        <v>444</v>
      </c>
      <c r="E453" s="21">
        <f>+MAX(F453:FK453)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182</v>
      </c>
      <c r="C454" s="54" t="s">
        <v>364</v>
      </c>
      <c r="D454" s="54" t="s">
        <v>595</v>
      </c>
      <c r="E454" s="21">
        <f>+MAX(F454:FK454)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154</v>
      </c>
      <c r="C455" s="54" t="s">
        <v>393</v>
      </c>
      <c r="D455" s="54" t="s">
        <v>308</v>
      </c>
      <c r="E455" s="21">
        <f>+MAX(F455:FK455)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109</v>
      </c>
      <c r="C456" s="54" t="s">
        <v>191</v>
      </c>
      <c r="D456" s="54" t="s">
        <v>596</v>
      </c>
      <c r="E456" s="21">
        <f>+MAX(F456:FK456)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136</v>
      </c>
      <c r="C457" s="54" t="s">
        <v>400</v>
      </c>
      <c r="D457" s="54" t="s">
        <v>597</v>
      </c>
      <c r="E457" s="21">
        <f>+MAX(F457:FK457)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246</v>
      </c>
      <c r="C458" s="54" t="s">
        <v>386</v>
      </c>
      <c r="D458" s="54" t="s">
        <v>598</v>
      </c>
      <c r="E458" s="21">
        <f>+MAX(F458:FK458)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96</v>
      </c>
      <c r="C459" s="54" t="s">
        <v>599</v>
      </c>
      <c r="D459" s="54" t="s">
        <v>600</v>
      </c>
      <c r="E459" s="21">
        <f>+MAX(F459:FK459)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99</v>
      </c>
      <c r="C460" s="54" t="s">
        <v>303</v>
      </c>
      <c r="D460" s="54" t="s">
        <v>601</v>
      </c>
      <c r="E460" s="21">
        <f>+MAX(F460:FK460)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96</v>
      </c>
      <c r="C461" s="54" t="s">
        <v>599</v>
      </c>
      <c r="D461" s="54" t="s">
        <v>602</v>
      </c>
      <c r="E461" s="21">
        <f>+MAX(F461:FK461)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246</v>
      </c>
      <c r="C462" s="54" t="s">
        <v>246</v>
      </c>
      <c r="D462" s="54" t="s">
        <v>603</v>
      </c>
      <c r="E462" s="21">
        <f>+MAX(F462:FK462)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96</v>
      </c>
      <c r="C463" s="54" t="s">
        <v>96</v>
      </c>
      <c r="D463" s="54" t="s">
        <v>121</v>
      </c>
      <c r="E463" s="21">
        <f>+MAX(F463:FK463)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109</v>
      </c>
      <c r="C464" s="54" t="s">
        <v>282</v>
      </c>
      <c r="D464" s="54" t="s">
        <v>604</v>
      </c>
      <c r="E464" s="21">
        <f>+MAX(F464:FK464)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96</v>
      </c>
      <c r="C465" s="54" t="s">
        <v>599</v>
      </c>
      <c r="D465" s="54" t="s">
        <v>605</v>
      </c>
      <c r="E465" s="21">
        <f>+MAX(F465:FK465)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109</v>
      </c>
      <c r="C466" s="54" t="s">
        <v>438</v>
      </c>
      <c r="D466" s="54" t="s">
        <v>331</v>
      </c>
      <c r="E466" s="21">
        <f>+MAX(F466:FK466)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246</v>
      </c>
      <c r="C467" s="54" t="s">
        <v>333</v>
      </c>
      <c r="D467" s="54" t="s">
        <v>606</v>
      </c>
      <c r="E467" s="21">
        <f>+MAX(F467:FK467)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246</v>
      </c>
      <c r="C468" s="54" t="s">
        <v>314</v>
      </c>
      <c r="D468" s="54" t="s">
        <v>219</v>
      </c>
      <c r="E468" s="21">
        <f>+MAX(F468:FK468)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246</v>
      </c>
      <c r="C469" s="54" t="s">
        <v>333</v>
      </c>
      <c r="D469" s="54" t="s">
        <v>607</v>
      </c>
      <c r="E469" s="21">
        <f>+MAX(F469:FK469)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109</v>
      </c>
      <c r="C470" s="54" t="s">
        <v>191</v>
      </c>
      <c r="D470" s="54" t="s">
        <v>608</v>
      </c>
      <c r="E470" s="21">
        <f>+MAX(F470:FK470)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246</v>
      </c>
      <c r="C471" s="54" t="s">
        <v>333</v>
      </c>
      <c r="D471" s="54" t="s">
        <v>609</v>
      </c>
      <c r="E471" s="21">
        <f>+MAX(F471:FK471)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154</v>
      </c>
      <c r="C472" s="54" t="s">
        <v>393</v>
      </c>
      <c r="D472" s="54" t="s">
        <v>610</v>
      </c>
      <c r="E472" s="21">
        <f>+MAX(F472:FK472)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109</v>
      </c>
      <c r="C473" s="54" t="s">
        <v>438</v>
      </c>
      <c r="D473" s="54" t="s">
        <v>611</v>
      </c>
      <c r="E473" s="21">
        <f>+MAX(F473:FK473)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109</v>
      </c>
      <c r="C474" s="54" t="s">
        <v>110</v>
      </c>
      <c r="D474" s="54" t="s">
        <v>612</v>
      </c>
      <c r="E474" s="21">
        <f>+MAX(F474:FK474)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109</v>
      </c>
      <c r="C475" s="54" t="s">
        <v>438</v>
      </c>
      <c r="D475" s="54" t="s">
        <v>613</v>
      </c>
      <c r="E475" s="21">
        <f>+MAX(F475:FK475)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246</v>
      </c>
      <c r="C476" s="54" t="s">
        <v>333</v>
      </c>
      <c r="D476" s="54" t="s">
        <v>614</v>
      </c>
      <c r="E476" s="21">
        <f>+MAX(F476:FK476)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99</v>
      </c>
      <c r="C477" s="54" t="s">
        <v>210</v>
      </c>
      <c r="D477" s="54" t="s">
        <v>615</v>
      </c>
      <c r="E477" s="21">
        <f>+MAX(F477:FK477)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246</v>
      </c>
      <c r="C478" s="54" t="s">
        <v>432</v>
      </c>
      <c r="D478" s="54" t="s">
        <v>616</v>
      </c>
      <c r="E478" s="21">
        <f>+MAX(F478:FK478)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109</v>
      </c>
      <c r="C479" s="54" t="s">
        <v>438</v>
      </c>
      <c r="D479" s="54" t="s">
        <v>617</v>
      </c>
      <c r="E479" s="21">
        <f>+MAX(F479:FK479)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246</v>
      </c>
      <c r="C480" s="54" t="s">
        <v>234</v>
      </c>
      <c r="D480" s="54" t="s">
        <v>618</v>
      </c>
      <c r="E480" s="21">
        <f>+MAX(F480:FK480)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147</v>
      </c>
      <c r="C481" s="54" t="s">
        <v>275</v>
      </c>
      <c r="D481" s="54" t="s">
        <v>619</v>
      </c>
      <c r="E481" s="21">
        <f>+MAX(F481:FK481)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147</v>
      </c>
      <c r="C482" s="54" t="s">
        <v>442</v>
      </c>
      <c r="D482" s="54" t="s">
        <v>620</v>
      </c>
      <c r="E482" s="21">
        <f>+MAX(F482:FK482)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182</v>
      </c>
      <c r="C483" s="54" t="s">
        <v>475</v>
      </c>
      <c r="D483" s="54" t="s">
        <v>621</v>
      </c>
      <c r="E483" s="21">
        <f>+MAX(F483:FK483)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154</v>
      </c>
      <c r="C484" s="54" t="s">
        <v>328</v>
      </c>
      <c r="D484" s="54" t="s">
        <v>622</v>
      </c>
      <c r="E484" s="21">
        <f>+MAX(F484:FK484)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246</v>
      </c>
      <c r="C485" s="54" t="s">
        <v>246</v>
      </c>
      <c r="D485" s="54" t="s">
        <v>623</v>
      </c>
      <c r="E485" s="21">
        <f>+MAX(F485:FK485)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109</v>
      </c>
      <c r="C486" s="54" t="s">
        <v>267</v>
      </c>
      <c r="D486" s="54" t="s">
        <v>623</v>
      </c>
      <c r="E486" s="21">
        <f>+MAX(F486:FK486)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161</v>
      </c>
      <c r="C487" s="54" t="s">
        <v>167</v>
      </c>
      <c r="D487" s="54" t="s">
        <v>624</v>
      </c>
      <c r="E487" s="21">
        <f>+MAX(F487:FK487)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246</v>
      </c>
      <c r="C488" s="54" t="s">
        <v>246</v>
      </c>
      <c r="D488" s="54" t="s">
        <v>625</v>
      </c>
      <c r="E488" s="21">
        <f>+MAX(F488:FK488)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109</v>
      </c>
      <c r="C489" s="54" t="s">
        <v>438</v>
      </c>
      <c r="D489" s="54" t="s">
        <v>626</v>
      </c>
      <c r="E489" s="21">
        <f>+MAX(F489:FK489)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198</v>
      </c>
      <c r="C490" s="54" t="s">
        <v>260</v>
      </c>
      <c r="D490" s="54" t="s">
        <v>627</v>
      </c>
      <c r="E490" s="21">
        <f>+MAX(F490:FK490)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109</v>
      </c>
      <c r="C491" s="54" t="s">
        <v>352</v>
      </c>
      <c r="D491" s="54" t="s">
        <v>627</v>
      </c>
      <c r="E491" s="21">
        <f>+MAX(F491:FK491)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147</v>
      </c>
      <c r="C492" s="54" t="s">
        <v>275</v>
      </c>
      <c r="D492" s="54" t="s">
        <v>389</v>
      </c>
      <c r="E492" s="21">
        <f>+MAX(F492:FK492)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154</v>
      </c>
      <c r="C493" s="54" t="s">
        <v>393</v>
      </c>
      <c r="D493" s="54" t="s">
        <v>628</v>
      </c>
      <c r="E493" s="21">
        <f>+MAX(F493:FK493)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198</v>
      </c>
      <c r="C494" s="54" t="s">
        <v>258</v>
      </c>
      <c r="D494" s="54" t="s">
        <v>232</v>
      </c>
      <c r="E494" s="21">
        <f>+MAX(F494:FK494)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154</v>
      </c>
      <c r="C495" s="54" t="s">
        <v>335</v>
      </c>
      <c r="D495" s="54" t="s">
        <v>629</v>
      </c>
      <c r="E495" s="21">
        <f>+MAX(F495:FK495)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246</v>
      </c>
      <c r="C496" s="54" t="s">
        <v>314</v>
      </c>
      <c r="D496" s="54" t="s">
        <v>310</v>
      </c>
      <c r="E496" s="21">
        <f>+MAX(F496:FK496)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246</v>
      </c>
      <c r="C497" s="54" t="s">
        <v>333</v>
      </c>
      <c r="D497" s="54" t="s">
        <v>630</v>
      </c>
      <c r="E497" s="21">
        <f>+MAX(F497:FK497)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246</v>
      </c>
      <c r="C498" s="54" t="s">
        <v>333</v>
      </c>
      <c r="D498" s="54" t="s">
        <v>631</v>
      </c>
      <c r="E498" s="21">
        <f>+MAX(F498:FK498)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246</v>
      </c>
      <c r="C499" s="54" t="s">
        <v>386</v>
      </c>
      <c r="D499" s="54" t="s">
        <v>632</v>
      </c>
      <c r="E499" s="21">
        <f>+MAX(F499:FK499)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99</v>
      </c>
      <c r="C500" s="54" t="s">
        <v>303</v>
      </c>
      <c r="D500" s="54" t="s">
        <v>633</v>
      </c>
      <c r="E500" s="21">
        <f>+MAX(F500:FK500)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109</v>
      </c>
      <c r="C501" s="54" t="s">
        <v>282</v>
      </c>
      <c r="D501" s="54" t="s">
        <v>336</v>
      </c>
      <c r="E501" s="21">
        <f>+MAX(F501:FK501)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147</v>
      </c>
      <c r="C502" s="54" t="s">
        <v>212</v>
      </c>
      <c r="D502" s="54" t="s">
        <v>634</v>
      </c>
      <c r="E502" s="21">
        <f>+MAX(F502:FK502)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246</v>
      </c>
      <c r="C503" s="54" t="s">
        <v>386</v>
      </c>
      <c r="D503" s="54" t="s">
        <v>635</v>
      </c>
      <c r="E503" s="21">
        <f>+MAX(F503:FK503)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154</v>
      </c>
      <c r="C504" s="54" t="s">
        <v>402</v>
      </c>
      <c r="D504" s="54" t="s">
        <v>636</v>
      </c>
      <c r="E504" s="21">
        <f>+MAX(F504:FK504)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246</v>
      </c>
      <c r="C505" s="54" t="s">
        <v>314</v>
      </c>
      <c r="D505" s="54" t="s">
        <v>637</v>
      </c>
      <c r="E505" s="21">
        <f>+MAX(F505:FK505)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198</v>
      </c>
      <c r="C506" s="54" t="s">
        <v>258</v>
      </c>
      <c r="D506" s="54" t="s">
        <v>638</v>
      </c>
      <c r="E506" s="21">
        <f>+MAX(F506:FK506)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154</v>
      </c>
      <c r="C507" s="54" t="s">
        <v>343</v>
      </c>
      <c r="D507" s="54" t="s">
        <v>638</v>
      </c>
      <c r="E507" s="21">
        <f>+MAX(F507:FK507)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109</v>
      </c>
      <c r="C508" s="54" t="s">
        <v>219</v>
      </c>
      <c r="D508" s="54" t="s">
        <v>638</v>
      </c>
      <c r="E508" s="21">
        <f>+MAX(F508:FK508)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246</v>
      </c>
      <c r="C509" s="54" t="s">
        <v>246</v>
      </c>
      <c r="D509" s="54" t="s">
        <v>639</v>
      </c>
      <c r="E509" s="21">
        <f>+MAX(F509:FK509)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198</v>
      </c>
      <c r="C510" s="54" t="s">
        <v>258</v>
      </c>
      <c r="D510" s="54" t="s">
        <v>640</v>
      </c>
      <c r="E510" s="21">
        <f>+MAX(F510:FK510)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109</v>
      </c>
      <c r="C511" s="54" t="s">
        <v>310</v>
      </c>
      <c r="D511" s="54" t="s">
        <v>641</v>
      </c>
      <c r="E511" s="21">
        <f>+MAX(F511:FK511)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182</v>
      </c>
      <c r="C512" s="54" t="s">
        <v>428</v>
      </c>
      <c r="D512" s="54" t="s">
        <v>642</v>
      </c>
      <c r="E512" s="21">
        <f>+MAX(F512:FK512)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147</v>
      </c>
      <c r="C513" s="54" t="s">
        <v>291</v>
      </c>
      <c r="D513" s="54" t="s">
        <v>643</v>
      </c>
      <c r="E513" s="21">
        <f>+MAX(F513:FK513)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147</v>
      </c>
      <c r="C514" s="54" t="s">
        <v>270</v>
      </c>
      <c r="D514" s="54" t="s">
        <v>337</v>
      </c>
      <c r="E514" s="21">
        <f>+MAX(F514:FK514)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246</v>
      </c>
      <c r="C515" s="54" t="s">
        <v>246</v>
      </c>
      <c r="D515" s="54" t="s">
        <v>337</v>
      </c>
      <c r="E515" s="21">
        <f>+MAX(F515:FK515)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246</v>
      </c>
      <c r="C516" s="54" t="s">
        <v>644</v>
      </c>
      <c r="D516" s="54" t="s">
        <v>645</v>
      </c>
      <c r="E516" s="21">
        <f>+MAX(F516:FK516)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154</v>
      </c>
      <c r="C517" s="54" t="s">
        <v>402</v>
      </c>
      <c r="D517" s="54" t="s">
        <v>646</v>
      </c>
      <c r="E517" s="21">
        <f>+MAX(F517:FK517)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109</v>
      </c>
      <c r="C518" s="54" t="s">
        <v>352</v>
      </c>
      <c r="D518" s="54" t="s">
        <v>646</v>
      </c>
      <c r="E518" s="21">
        <f>+MAX(F518:FK518)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154</v>
      </c>
      <c r="C519" s="54" t="s">
        <v>393</v>
      </c>
      <c r="D519" s="54" t="s">
        <v>647</v>
      </c>
      <c r="E519" s="21">
        <f>+MAX(F519:FK519)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154</v>
      </c>
      <c r="C520" s="54" t="s">
        <v>393</v>
      </c>
      <c r="D520" s="54" t="s">
        <v>648</v>
      </c>
      <c r="E520" s="21">
        <f>+MAX(F520:FK520)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109</v>
      </c>
      <c r="C521" s="54" t="s">
        <v>114</v>
      </c>
      <c r="D521" s="54" t="s">
        <v>649</v>
      </c>
      <c r="E521" s="21">
        <f>+MAX(F521:FK521)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154</v>
      </c>
      <c r="C522" s="54" t="s">
        <v>343</v>
      </c>
      <c r="D522" s="54" t="s">
        <v>650</v>
      </c>
      <c r="E522" s="21">
        <f>+MAX(F522:FK522)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147</v>
      </c>
      <c r="C523" s="54" t="s">
        <v>214</v>
      </c>
      <c r="D523" s="54" t="s">
        <v>651</v>
      </c>
      <c r="E523" s="21">
        <f>+MAX(F523:FK523)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109</v>
      </c>
      <c r="C524" s="54" t="s">
        <v>267</v>
      </c>
      <c r="D524" s="54" t="s">
        <v>652</v>
      </c>
      <c r="E524" s="21">
        <f>+MAX(F524:FK524)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182</v>
      </c>
      <c r="C525" s="54" t="s">
        <v>183</v>
      </c>
      <c r="D525" s="54" t="s">
        <v>653</v>
      </c>
      <c r="E525" s="21">
        <f>+MAX(F525:FK525)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109</v>
      </c>
      <c r="C526" s="54" t="s">
        <v>310</v>
      </c>
      <c r="D526" s="54" t="s">
        <v>654</v>
      </c>
      <c r="E526" s="21">
        <f>+MAX(F526:FK526)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182</v>
      </c>
      <c r="C527" s="54" t="s">
        <v>364</v>
      </c>
      <c r="D527" s="54" t="s">
        <v>655</v>
      </c>
      <c r="E527" s="21">
        <f>+MAX(F527:FK527)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246</v>
      </c>
      <c r="C528" s="54" t="s">
        <v>644</v>
      </c>
      <c r="D528" s="54" t="s">
        <v>656</v>
      </c>
      <c r="E528" s="21">
        <f>+MAX(F528:FK528)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154</v>
      </c>
      <c r="C529" s="54" t="s">
        <v>343</v>
      </c>
      <c r="D529" s="54" t="s">
        <v>657</v>
      </c>
      <c r="E529" s="21">
        <f>+MAX(F529:FK529)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136</v>
      </c>
      <c r="C530" s="54" t="s">
        <v>409</v>
      </c>
      <c r="D530" s="54" t="s">
        <v>658</v>
      </c>
      <c r="E530" s="21">
        <f>+MAX(F530:FK530)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136</v>
      </c>
      <c r="C531" s="54" t="s">
        <v>398</v>
      </c>
      <c r="D531" s="54" t="s">
        <v>196</v>
      </c>
      <c r="E531" s="21">
        <f>+MAX(F531:FK531)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246</v>
      </c>
      <c r="C532" s="54" t="s">
        <v>314</v>
      </c>
      <c r="D532" s="54" t="s">
        <v>659</v>
      </c>
      <c r="E532" s="21">
        <f>+MAX(F532:FK532)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109</v>
      </c>
      <c r="C533" s="54" t="s">
        <v>438</v>
      </c>
      <c r="D533" s="54" t="s">
        <v>660</v>
      </c>
      <c r="E533" s="21">
        <f>+MAX(F533:FK533)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147</v>
      </c>
      <c r="C534" s="54" t="s">
        <v>324</v>
      </c>
      <c r="D534" s="54" t="s">
        <v>661</v>
      </c>
      <c r="E534" s="21">
        <f>+MAX(F534:FK534)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182</v>
      </c>
      <c r="C535" s="54" t="s">
        <v>364</v>
      </c>
      <c r="D535" s="54" t="s">
        <v>662</v>
      </c>
      <c r="E535" s="21">
        <f>+MAX(F535:FK535)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182</v>
      </c>
      <c r="C536" s="54" t="s">
        <v>444</v>
      </c>
      <c r="D536" s="54" t="s">
        <v>663</v>
      </c>
      <c r="E536" s="21">
        <f>+MAX(F536:FK536)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161</v>
      </c>
      <c r="C537" s="54" t="s">
        <v>222</v>
      </c>
      <c r="D537" s="54" t="s">
        <v>664</v>
      </c>
      <c r="E537" s="21">
        <f>+MAX(F537:FK537)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182</v>
      </c>
      <c r="C538" s="54" t="s">
        <v>364</v>
      </c>
      <c r="D538" s="54" t="s">
        <v>665</v>
      </c>
      <c r="E538" s="21">
        <f>+MAX(F538:FK538)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136</v>
      </c>
      <c r="C539" s="54" t="s">
        <v>398</v>
      </c>
      <c r="D539" s="54" t="s">
        <v>666</v>
      </c>
      <c r="E539" s="21">
        <f>+MAX(F539:FK539)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246</v>
      </c>
      <c r="C540" s="54" t="s">
        <v>333</v>
      </c>
      <c r="D540" s="54" t="s">
        <v>667</v>
      </c>
      <c r="E540" s="21">
        <f>+MAX(F540:FK540)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136</v>
      </c>
      <c r="C541" s="54" t="s">
        <v>400</v>
      </c>
      <c r="D541" s="54" t="s">
        <v>668</v>
      </c>
      <c r="E541" s="21">
        <f>+MAX(F541:FK541)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246</v>
      </c>
      <c r="C542" s="54" t="s">
        <v>644</v>
      </c>
      <c r="D542" s="54" t="s">
        <v>669</v>
      </c>
      <c r="E542" s="21">
        <f>+MAX(F542:FK542)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96</v>
      </c>
      <c r="C543" s="54" t="s">
        <v>670</v>
      </c>
      <c r="D543" s="54" t="s">
        <v>671</v>
      </c>
      <c r="E543" s="21">
        <f>+MAX(F543:FK543)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96</v>
      </c>
      <c r="C544" s="54" t="s">
        <v>670</v>
      </c>
      <c r="D544" s="54" t="s">
        <v>672</v>
      </c>
      <c r="E544" s="21">
        <f>+MAX(F544:FK544)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147</v>
      </c>
      <c r="C545" s="54" t="s">
        <v>270</v>
      </c>
      <c r="D545" s="54" t="s">
        <v>673</v>
      </c>
      <c r="E545" s="21">
        <f>+MAX(F545:FK545)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136</v>
      </c>
      <c r="C546" s="54" t="s">
        <v>398</v>
      </c>
      <c r="D546" s="54" t="s">
        <v>674</v>
      </c>
      <c r="E546" s="21">
        <f>+MAX(F546:FK546)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147</v>
      </c>
      <c r="C547" s="54" t="s">
        <v>214</v>
      </c>
      <c r="D547" s="54" t="s">
        <v>674</v>
      </c>
      <c r="E547" s="21">
        <f>+MAX(F547:FK547)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246</v>
      </c>
      <c r="C548" s="54" t="s">
        <v>333</v>
      </c>
      <c r="D548" s="54" t="s">
        <v>674</v>
      </c>
      <c r="E548" s="21">
        <f>+MAX(F548:FK548)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147</v>
      </c>
      <c r="C549" s="54" t="s">
        <v>148</v>
      </c>
      <c r="D549" s="54" t="s">
        <v>675</v>
      </c>
      <c r="E549" s="21">
        <f>+MAX(F549:FK549)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147</v>
      </c>
      <c r="C550" s="54" t="s">
        <v>255</v>
      </c>
      <c r="D550" s="54" t="s">
        <v>676</v>
      </c>
      <c r="E550" s="21">
        <f>+MAX(F550:FK550)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246</v>
      </c>
      <c r="C551" s="54" t="s">
        <v>234</v>
      </c>
      <c r="D551" s="54" t="s">
        <v>676</v>
      </c>
      <c r="E551" s="21">
        <f>+MAX(F551:FK551)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246</v>
      </c>
      <c r="C552" s="54" t="s">
        <v>234</v>
      </c>
      <c r="D552" s="54" t="s">
        <v>677</v>
      </c>
      <c r="E552" s="21">
        <f>+MAX(F552:FK552)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96</v>
      </c>
      <c r="C553" s="54" t="s">
        <v>452</v>
      </c>
      <c r="D553" s="54" t="s">
        <v>678</v>
      </c>
      <c r="E553" s="21">
        <f>+MAX(F553:FK553)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147</v>
      </c>
      <c r="C554" s="54" t="s">
        <v>358</v>
      </c>
      <c r="D554" s="54" t="s">
        <v>679</v>
      </c>
      <c r="E554" s="21">
        <f>+MAX(F554:FK554)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151</v>
      </c>
      <c r="C555" s="54" t="s">
        <v>152</v>
      </c>
      <c r="D555" s="54" t="s">
        <v>680</v>
      </c>
      <c r="E555" s="21">
        <f>+MAX(F555:FK555)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246</v>
      </c>
      <c r="C556" s="54" t="s">
        <v>644</v>
      </c>
      <c r="D556" s="54" t="s">
        <v>681</v>
      </c>
      <c r="E556" s="21">
        <f>+MAX(F556:FK556)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147</v>
      </c>
      <c r="C557" s="54" t="s">
        <v>255</v>
      </c>
      <c r="D557" s="54" t="s">
        <v>107</v>
      </c>
      <c r="E557" s="21">
        <f>+MAX(F557:FK557)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96</v>
      </c>
      <c r="C558" s="54" t="s">
        <v>599</v>
      </c>
      <c r="D558" s="54" t="s">
        <v>682</v>
      </c>
      <c r="E558" s="21">
        <f>+MAX(F558:FK558)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246</v>
      </c>
      <c r="C559" s="54" t="s">
        <v>333</v>
      </c>
      <c r="D559" s="54" t="s">
        <v>683</v>
      </c>
      <c r="E559" s="21">
        <f>+MAX(F559:FK559)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182</v>
      </c>
      <c r="C560" s="54" t="s">
        <v>364</v>
      </c>
      <c r="D560" s="54" t="s">
        <v>683</v>
      </c>
      <c r="E560" s="21">
        <f>+MAX(F560:FK560)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154</v>
      </c>
      <c r="C561" s="54" t="s">
        <v>343</v>
      </c>
      <c r="D561" s="54" t="s">
        <v>684</v>
      </c>
      <c r="E561" s="21">
        <f>+MAX(F561:FK561)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246</v>
      </c>
      <c r="C562" s="54" t="s">
        <v>386</v>
      </c>
      <c r="D562" s="54" t="s">
        <v>685</v>
      </c>
      <c r="E562" s="21">
        <f>+MAX(F562:FK562)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182</v>
      </c>
      <c r="C563" s="54" t="s">
        <v>444</v>
      </c>
      <c r="D563" s="54" t="s">
        <v>686</v>
      </c>
      <c r="E563" s="21">
        <f>+MAX(F563:FK563)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198</v>
      </c>
      <c r="C564" s="54" t="s">
        <v>258</v>
      </c>
      <c r="D564" s="54" t="s">
        <v>687</v>
      </c>
      <c r="E564" s="21">
        <f>+MAX(F564:FK564)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136</v>
      </c>
      <c r="C565" s="54" t="s">
        <v>400</v>
      </c>
      <c r="D565" s="54" t="s">
        <v>688</v>
      </c>
      <c r="E565" s="21">
        <f>+MAX(F565:FK565)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109</v>
      </c>
      <c r="C566" s="54" t="s">
        <v>310</v>
      </c>
      <c r="D566" s="54" t="s">
        <v>689</v>
      </c>
      <c r="E566" s="21">
        <f>+MAX(F566:FK566)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136</v>
      </c>
      <c r="C567" s="54" t="s">
        <v>398</v>
      </c>
      <c r="D567" s="54" t="s">
        <v>690</v>
      </c>
      <c r="E567" s="21">
        <f>+MAX(F567:FK567)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246</v>
      </c>
      <c r="C568" s="54" t="s">
        <v>234</v>
      </c>
      <c r="D568" s="54" t="s">
        <v>691</v>
      </c>
      <c r="E568" s="21">
        <f>+MAX(F568:FK568)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154</v>
      </c>
      <c r="C569" s="54" t="s">
        <v>402</v>
      </c>
      <c r="D569" s="54" t="s">
        <v>692</v>
      </c>
      <c r="E569" s="21">
        <f>+MAX(F569:FK569)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147</v>
      </c>
      <c r="C570" s="54" t="s">
        <v>291</v>
      </c>
      <c r="D570" s="54" t="s">
        <v>693</v>
      </c>
      <c r="E570" s="21">
        <f>+MAX(F570:FK570)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147</v>
      </c>
      <c r="C571" s="54" t="s">
        <v>291</v>
      </c>
      <c r="D571" s="54" t="s">
        <v>694</v>
      </c>
      <c r="E571" s="21">
        <f>+MAX(F571:FK571)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147</v>
      </c>
      <c r="C572" s="54" t="s">
        <v>442</v>
      </c>
      <c r="D572" s="54" t="s">
        <v>695</v>
      </c>
      <c r="E572" s="21">
        <f>+MAX(F572:FK572)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151</v>
      </c>
      <c r="C573" s="54" t="s">
        <v>152</v>
      </c>
      <c r="D573" s="54" t="s">
        <v>696</v>
      </c>
      <c r="E573" s="21">
        <f>+MAX(F573:FK573)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198</v>
      </c>
      <c r="C574" s="54" t="s">
        <v>207</v>
      </c>
      <c r="D574" s="54" t="s">
        <v>697</v>
      </c>
      <c r="E574" s="21">
        <f>+MAX(F574:FK574)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136</v>
      </c>
      <c r="C575" s="54" t="s">
        <v>316</v>
      </c>
      <c r="D575" s="54" t="s">
        <v>698</v>
      </c>
      <c r="E575" s="21">
        <f>+MAX(F575:FK575)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151</v>
      </c>
      <c r="C576" s="54" t="s">
        <v>247</v>
      </c>
      <c r="D576" s="54" t="s">
        <v>699</v>
      </c>
      <c r="E576" s="21">
        <f>+MAX(F576:FK576)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109</v>
      </c>
      <c r="C577" s="54" t="s">
        <v>310</v>
      </c>
      <c r="D577" s="54" t="s">
        <v>700</v>
      </c>
      <c r="E577" s="21">
        <f>+MAX(F577:FK577)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161</v>
      </c>
      <c r="C578" s="54" t="s">
        <v>161</v>
      </c>
      <c r="D578" s="54" t="s">
        <v>701</v>
      </c>
      <c r="E578" s="21">
        <f>+MAX(F578:FK578)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161</v>
      </c>
      <c r="C579" s="54" t="s">
        <v>162</v>
      </c>
      <c r="D579" s="54" t="s">
        <v>702</v>
      </c>
      <c r="E579" s="21">
        <f>+MAX(F579:FK579)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246</v>
      </c>
      <c r="C580" s="54" t="s">
        <v>644</v>
      </c>
      <c r="D580" s="54" t="s">
        <v>703</v>
      </c>
      <c r="E580" s="21">
        <f>+MAX(F580:FK580)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182</v>
      </c>
      <c r="C581" s="54" t="s">
        <v>244</v>
      </c>
      <c r="D581" s="54" t="s">
        <v>704</v>
      </c>
      <c r="E581" s="21">
        <f>+MAX(F581:FK581)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109</v>
      </c>
      <c r="C582" s="54" t="s">
        <v>180</v>
      </c>
      <c r="D582" s="54" t="s">
        <v>705</v>
      </c>
      <c r="E582" s="21">
        <f>+MAX(F582:FK582)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147</v>
      </c>
      <c r="C583" s="54" t="s">
        <v>442</v>
      </c>
      <c r="D583" s="54" t="s">
        <v>706</v>
      </c>
      <c r="E583" s="21">
        <f>+MAX(F583:FK583)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154</v>
      </c>
      <c r="C584" s="54" t="s">
        <v>335</v>
      </c>
      <c r="D584" s="54" t="s">
        <v>707</v>
      </c>
      <c r="E584" s="21">
        <f>+MAX(F584:FK584)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154</v>
      </c>
      <c r="C585" s="54" t="s">
        <v>335</v>
      </c>
      <c r="D585" s="54" t="s">
        <v>708</v>
      </c>
      <c r="E585" s="21">
        <f>+MAX(F585:FK585)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109</v>
      </c>
      <c r="C586" s="54" t="s">
        <v>312</v>
      </c>
      <c r="D586" s="54" t="s">
        <v>709</v>
      </c>
      <c r="E586" s="21">
        <f>+MAX(F586:FK586)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147</v>
      </c>
      <c r="C587" s="54" t="s">
        <v>148</v>
      </c>
      <c r="D587" s="54" t="s">
        <v>710</v>
      </c>
      <c r="E587" s="21">
        <f>+MAX(F587:FK587)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109</v>
      </c>
      <c r="C588" s="54" t="s">
        <v>114</v>
      </c>
      <c r="D588" s="54" t="s">
        <v>711</v>
      </c>
      <c r="E588" s="21">
        <f>+MAX(F588:FK588)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147</v>
      </c>
      <c r="C589" s="54" t="s">
        <v>270</v>
      </c>
      <c r="D589" s="54" t="s">
        <v>712</v>
      </c>
      <c r="E589" s="21">
        <f>+MAX(F589:FK589)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154</v>
      </c>
      <c r="C590" s="54" t="s">
        <v>328</v>
      </c>
      <c r="D590" s="54" t="s">
        <v>713</v>
      </c>
      <c r="E590" s="21">
        <f>+MAX(F590:FK590)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182</v>
      </c>
      <c r="C591" s="54" t="s">
        <v>369</v>
      </c>
      <c r="D591" s="54" t="s">
        <v>714</v>
      </c>
      <c r="E591" s="21">
        <f>+MAX(F591:FK591)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151</v>
      </c>
      <c r="C592" s="54" t="s">
        <v>205</v>
      </c>
      <c r="D592" s="54" t="s">
        <v>715</v>
      </c>
      <c r="E592" s="21">
        <f>+MAX(F592:FK592)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151</v>
      </c>
      <c r="C593" s="54" t="s">
        <v>205</v>
      </c>
      <c r="D593" s="54" t="s">
        <v>716</v>
      </c>
      <c r="E593" s="21">
        <f>+MAX(F593:FK593)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198</v>
      </c>
      <c r="C594" s="54" t="s">
        <v>199</v>
      </c>
      <c r="D594" s="54" t="s">
        <v>408</v>
      </c>
      <c r="E594" s="21">
        <f>+MAX(F594:FK594)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246</v>
      </c>
      <c r="C595" s="54" t="s">
        <v>333</v>
      </c>
      <c r="D595" s="54" t="s">
        <v>717</v>
      </c>
      <c r="E595" s="21">
        <f>+MAX(F595:FK595)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151</v>
      </c>
      <c r="C596" s="54" t="s">
        <v>205</v>
      </c>
      <c r="D596" s="54" t="s">
        <v>718</v>
      </c>
      <c r="E596" s="21">
        <f>+MAX(F596:FK596)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198</v>
      </c>
      <c r="C597" s="54" t="s">
        <v>199</v>
      </c>
      <c r="D597" s="54" t="s">
        <v>410</v>
      </c>
      <c r="E597" s="21">
        <f>+MAX(F597:FK597)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109</v>
      </c>
      <c r="C598" s="54" t="s">
        <v>205</v>
      </c>
      <c r="D598" s="54" t="s">
        <v>719</v>
      </c>
      <c r="E598" s="21">
        <f>+MAX(F598:FK598)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182</v>
      </c>
      <c r="C599" s="54" t="s">
        <v>364</v>
      </c>
      <c r="D599" s="54" t="s">
        <v>720</v>
      </c>
      <c r="E599" s="21">
        <f>+MAX(F599:FK599)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147</v>
      </c>
      <c r="C600" s="54" t="s">
        <v>291</v>
      </c>
      <c r="D600" s="54" t="s">
        <v>721</v>
      </c>
      <c r="E600" s="21">
        <f>+MAX(F600:FK600)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109</v>
      </c>
      <c r="C601" s="54" t="s">
        <v>205</v>
      </c>
      <c r="D601" s="54" t="s">
        <v>722</v>
      </c>
      <c r="E601" s="21">
        <f>+MAX(F601:FK601)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154</v>
      </c>
      <c r="C602" s="54" t="s">
        <v>328</v>
      </c>
      <c r="D602" s="54" t="s">
        <v>354</v>
      </c>
      <c r="E602" s="21">
        <f>+MAX(F602:FK602)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96</v>
      </c>
      <c r="C603" s="54" t="s">
        <v>599</v>
      </c>
      <c r="D603" s="54" t="s">
        <v>723</v>
      </c>
      <c r="E603" s="21">
        <f>+MAX(F603:FK603)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182</v>
      </c>
      <c r="C604" s="54" t="s">
        <v>244</v>
      </c>
      <c r="D604" s="54" t="s">
        <v>724</v>
      </c>
      <c r="E604" s="21">
        <f>+MAX(F604:FK604)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136</v>
      </c>
      <c r="C605" s="54" t="s">
        <v>400</v>
      </c>
      <c r="D605" s="54" t="s">
        <v>725</v>
      </c>
      <c r="E605" s="21">
        <f>+MAX(F605:FK605)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182</v>
      </c>
      <c r="C606" s="54" t="s">
        <v>183</v>
      </c>
      <c r="D606" s="54" t="s">
        <v>726</v>
      </c>
      <c r="E606" s="21">
        <f>+MAX(F606:FK606)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151</v>
      </c>
      <c r="C607" s="54" t="s">
        <v>247</v>
      </c>
      <c r="D607" s="54" t="s">
        <v>411</v>
      </c>
      <c r="E607" s="21">
        <f>+MAX(F607:FK607)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147</v>
      </c>
      <c r="C608" s="54" t="s">
        <v>227</v>
      </c>
      <c r="D608" s="54" t="s">
        <v>727</v>
      </c>
      <c r="E608" s="21">
        <f>+MAX(F608:FK608)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109</v>
      </c>
      <c r="C609" s="54" t="s">
        <v>219</v>
      </c>
      <c r="D609" s="54" t="s">
        <v>728</v>
      </c>
      <c r="E609" s="21">
        <f>+MAX(F609:FK609)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99</v>
      </c>
      <c r="C610" s="54" t="s">
        <v>303</v>
      </c>
      <c r="D610" s="54" t="s">
        <v>729</v>
      </c>
      <c r="E610" s="21">
        <f>+MAX(F610:FK610)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246</v>
      </c>
      <c r="C611" s="54" t="s">
        <v>333</v>
      </c>
      <c r="D611" s="54" t="s">
        <v>730</v>
      </c>
      <c r="E611" s="21">
        <f>+MAX(F611:FK611)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109</v>
      </c>
      <c r="C612" s="54" t="s">
        <v>438</v>
      </c>
      <c r="D612" s="54" t="s">
        <v>730</v>
      </c>
      <c r="E612" s="21">
        <f>+MAX(F612:FK612)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109</v>
      </c>
      <c r="C613" s="54" t="s">
        <v>267</v>
      </c>
      <c r="D613" s="54" t="s">
        <v>730</v>
      </c>
      <c r="E613" s="21">
        <f>+MAX(F613:FK613)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109</v>
      </c>
      <c r="C614" s="54" t="s">
        <v>114</v>
      </c>
      <c r="D614" s="54" t="s">
        <v>730</v>
      </c>
      <c r="E614" s="21">
        <f>+MAX(F614:FK614)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99</v>
      </c>
      <c r="C615" s="54" t="s">
        <v>303</v>
      </c>
      <c r="D615" s="54" t="s">
        <v>730</v>
      </c>
      <c r="E615" s="21">
        <f>+MAX(F615:FK615)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109</v>
      </c>
      <c r="C616" s="54" t="s">
        <v>114</v>
      </c>
      <c r="D616" s="54" t="s">
        <v>172</v>
      </c>
      <c r="E616" s="21">
        <f>+MAX(F616:FK616)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198</v>
      </c>
      <c r="C617" s="54" t="s">
        <v>202</v>
      </c>
      <c r="D617" s="54" t="s">
        <v>731</v>
      </c>
      <c r="E617" s="21">
        <f>+MAX(F617:FK617)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136</v>
      </c>
      <c r="C618" s="54" t="s">
        <v>137</v>
      </c>
      <c r="D618" s="54" t="s">
        <v>732</v>
      </c>
      <c r="E618" s="21">
        <f>+MAX(F618:FK618)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147</v>
      </c>
      <c r="C619" s="54" t="s">
        <v>416</v>
      </c>
      <c r="D619" s="54" t="s">
        <v>416</v>
      </c>
      <c r="E619" s="21">
        <f>+MAX(F619:FK619)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109</v>
      </c>
      <c r="C620" s="54" t="s">
        <v>267</v>
      </c>
      <c r="D620" s="54" t="s">
        <v>733</v>
      </c>
      <c r="E620" s="21">
        <f>+MAX(F620:FK620)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109</v>
      </c>
      <c r="C621" s="54" t="s">
        <v>310</v>
      </c>
      <c r="D621" s="54" t="s">
        <v>173</v>
      </c>
      <c r="E621" s="21">
        <f>+MAX(F621:FK621)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246</v>
      </c>
      <c r="C622" s="54" t="s">
        <v>333</v>
      </c>
      <c r="D622" s="54" t="s">
        <v>734</v>
      </c>
      <c r="E622" s="21">
        <f>+MAX(F622:FK622)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96</v>
      </c>
      <c r="C623" s="54" t="s">
        <v>599</v>
      </c>
      <c r="D623" s="54" t="s">
        <v>735</v>
      </c>
      <c r="E623" s="21">
        <f>+MAX(F623:FK623)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147</v>
      </c>
      <c r="C624" s="54" t="s">
        <v>176</v>
      </c>
      <c r="D624" s="54" t="s">
        <v>736</v>
      </c>
      <c r="E624" s="21">
        <f>+MAX(F624:FK624)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182</v>
      </c>
      <c r="C625" s="54" t="s">
        <v>428</v>
      </c>
      <c r="D625" s="54" t="s">
        <v>737</v>
      </c>
      <c r="E625" s="21">
        <f>+MAX(F625:FK625)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246</v>
      </c>
      <c r="C626" s="54" t="s">
        <v>246</v>
      </c>
      <c r="D626" s="54" t="s">
        <v>127</v>
      </c>
      <c r="E626" s="21">
        <f>+MAX(F626:FK626)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182</v>
      </c>
      <c r="C627" s="54" t="s">
        <v>428</v>
      </c>
      <c r="D627" s="54" t="s">
        <v>738</v>
      </c>
      <c r="E627" s="21">
        <f>+MAX(F627:FK627)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147</v>
      </c>
      <c r="C628" s="54" t="s">
        <v>324</v>
      </c>
      <c r="D628" s="54" t="s">
        <v>263</v>
      </c>
      <c r="E628" s="21">
        <f>+MAX(F628:FK628)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147</v>
      </c>
      <c r="C629" s="54" t="s">
        <v>324</v>
      </c>
      <c r="D629" s="54" t="s">
        <v>739</v>
      </c>
      <c r="E629" s="21">
        <f>+MAX(F629:FK629)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147</v>
      </c>
      <c r="C630" s="54" t="s">
        <v>275</v>
      </c>
      <c r="D630" s="54" t="s">
        <v>739</v>
      </c>
      <c r="E630" s="21">
        <f>+MAX(F630:FK630)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96</v>
      </c>
      <c r="C631" s="54" t="s">
        <v>141</v>
      </c>
      <c r="D631" s="54" t="s">
        <v>740</v>
      </c>
      <c r="E631" s="21">
        <f>+MAX(F631:FK631)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136</v>
      </c>
      <c r="C632" s="54" t="s">
        <v>398</v>
      </c>
      <c r="D632" s="54" t="s">
        <v>398</v>
      </c>
      <c r="E632" s="21">
        <f>+MAX(F632:FK632)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147</v>
      </c>
      <c r="C633" s="54" t="s">
        <v>350</v>
      </c>
      <c r="D633" s="54" t="s">
        <v>741</v>
      </c>
      <c r="E633" s="21">
        <f>+MAX(F633:FK633)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198</v>
      </c>
      <c r="C634" s="54" t="s">
        <v>202</v>
      </c>
      <c r="D634" s="54" t="s">
        <v>276</v>
      </c>
      <c r="E634" s="21">
        <f>+MAX(F634:FK634)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136</v>
      </c>
      <c r="C635" s="54" t="s">
        <v>136</v>
      </c>
      <c r="D635" s="54" t="s">
        <v>742</v>
      </c>
      <c r="E635" s="21">
        <f>+MAX(F635:FK635)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147</v>
      </c>
      <c r="C636" s="54" t="s">
        <v>227</v>
      </c>
      <c r="D636" s="54" t="s">
        <v>742</v>
      </c>
      <c r="E636" s="21">
        <f>+MAX(F636:FK636)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99</v>
      </c>
      <c r="C637" s="54" t="s">
        <v>210</v>
      </c>
      <c r="D637" s="54" t="s">
        <v>742</v>
      </c>
      <c r="E637" s="21">
        <f>+MAX(F637:FK637)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109</v>
      </c>
      <c r="C638" s="54" t="s">
        <v>110</v>
      </c>
      <c r="D638" s="54" t="s">
        <v>743</v>
      </c>
      <c r="E638" s="21">
        <f>+MAX(F638:FK638)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109</v>
      </c>
      <c r="C639" s="54" t="s">
        <v>110</v>
      </c>
      <c r="D639" s="54" t="s">
        <v>744</v>
      </c>
      <c r="E639" s="21">
        <f>+MAX(F639:FK639)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246</v>
      </c>
      <c r="C640" s="54" t="s">
        <v>333</v>
      </c>
      <c r="D640" s="54" t="s">
        <v>418</v>
      </c>
      <c r="E640" s="21">
        <f>+MAX(F640:FK640)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246</v>
      </c>
      <c r="C641" s="54" t="s">
        <v>333</v>
      </c>
      <c r="D641" s="54" t="s">
        <v>745</v>
      </c>
      <c r="E641" s="21">
        <f>+MAX(F641:FK641)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151</v>
      </c>
      <c r="C642" s="54" t="s">
        <v>247</v>
      </c>
      <c r="D642" s="54" t="s">
        <v>746</v>
      </c>
      <c r="E642" s="21">
        <f>+MAX(F642:FK642)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182</v>
      </c>
      <c r="C643" s="54" t="s">
        <v>364</v>
      </c>
      <c r="D643" s="54" t="s">
        <v>747</v>
      </c>
      <c r="E643" s="21">
        <f>+MAX(F643:FK643)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147</v>
      </c>
      <c r="C644" s="54" t="s">
        <v>227</v>
      </c>
      <c r="D644" s="54" t="s">
        <v>748</v>
      </c>
      <c r="E644" s="21">
        <f>+MAX(F644:FK644)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99</v>
      </c>
      <c r="C645" s="54" t="s">
        <v>240</v>
      </c>
      <c r="D645" s="54" t="s">
        <v>749</v>
      </c>
      <c r="E645" s="21">
        <f>+MAX(F645:FK645)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147</v>
      </c>
      <c r="C646" s="54" t="s">
        <v>227</v>
      </c>
      <c r="D646" s="54" t="s">
        <v>750</v>
      </c>
      <c r="E646" s="21">
        <f>+MAX(F646:FK646)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182</v>
      </c>
      <c r="C647" s="54" t="s">
        <v>475</v>
      </c>
      <c r="D647" s="54" t="s">
        <v>751</v>
      </c>
      <c r="E647" s="21">
        <f>+MAX(F647:FK647)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96</v>
      </c>
      <c r="C648" s="54" t="s">
        <v>670</v>
      </c>
      <c r="D648" s="54" t="s">
        <v>752</v>
      </c>
      <c r="E648" s="21">
        <f>+MAX(F648:FK648)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151</v>
      </c>
      <c r="C649" s="54" t="s">
        <v>247</v>
      </c>
      <c r="D649" s="54" t="s">
        <v>753</v>
      </c>
      <c r="E649" s="21">
        <f>+MAX(F649:FK649)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161</v>
      </c>
      <c r="C650" s="54" t="s">
        <v>161</v>
      </c>
      <c r="D650" s="54" t="s">
        <v>754</v>
      </c>
      <c r="E650" s="21">
        <f>+MAX(F650:FK650)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147</v>
      </c>
      <c r="C651" s="54" t="s">
        <v>291</v>
      </c>
      <c r="D651" s="54" t="s">
        <v>755</v>
      </c>
      <c r="E651" s="21">
        <f>+MAX(F651:FK651)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182</v>
      </c>
      <c r="C652" s="54" t="s">
        <v>369</v>
      </c>
      <c r="D652" s="54" t="s">
        <v>756</v>
      </c>
      <c r="E652" s="21">
        <f>+MAX(F652:FK652)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147</v>
      </c>
      <c r="C653" s="54" t="s">
        <v>442</v>
      </c>
      <c r="D653" s="54" t="s">
        <v>757</v>
      </c>
      <c r="E653" s="21">
        <f>+MAX(F653:FK653)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182</v>
      </c>
      <c r="C654" s="54" t="s">
        <v>444</v>
      </c>
      <c r="D654" s="54" t="s">
        <v>758</v>
      </c>
      <c r="E654" s="21">
        <f>+MAX(F654:FK654)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246</v>
      </c>
      <c r="C655" s="54" t="s">
        <v>432</v>
      </c>
      <c r="D655" s="54" t="s">
        <v>759</v>
      </c>
      <c r="E655" s="21">
        <f>+MAX(F655:FK655)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246</v>
      </c>
      <c r="C656" s="54" t="s">
        <v>246</v>
      </c>
      <c r="D656" s="54" t="s">
        <v>760</v>
      </c>
      <c r="E656" s="21">
        <f>+MAX(F656:FK656)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151</v>
      </c>
      <c r="C657" s="54" t="s">
        <v>247</v>
      </c>
      <c r="D657" s="54" t="s">
        <v>761</v>
      </c>
      <c r="E657" s="21">
        <f>+MAX(F657:FK657)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198</v>
      </c>
      <c r="C658" s="54" t="s">
        <v>199</v>
      </c>
      <c r="D658" s="54" t="s">
        <v>762</v>
      </c>
      <c r="E658" s="21">
        <f>+MAX(F658:FK658)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182</v>
      </c>
      <c r="C659" s="54" t="s">
        <v>364</v>
      </c>
      <c r="D659" s="54" t="s">
        <v>763</v>
      </c>
      <c r="E659" s="21">
        <f>+MAX(F659:FK659)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109</v>
      </c>
      <c r="C660" s="54" t="s">
        <v>282</v>
      </c>
      <c r="D660" s="54" t="s">
        <v>764</v>
      </c>
      <c r="E660" s="21">
        <f>+MAX(F660:FK660)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96</v>
      </c>
      <c r="C661" s="54" t="s">
        <v>452</v>
      </c>
      <c r="D661" s="54" t="s">
        <v>765</v>
      </c>
      <c r="E661" s="21">
        <f>+MAX(F661:FK661)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109</v>
      </c>
      <c r="C662" s="54" t="s">
        <v>110</v>
      </c>
      <c r="D662" s="54" t="s">
        <v>766</v>
      </c>
      <c r="E662" s="21">
        <f>+MAX(F662:FK662)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109</v>
      </c>
      <c r="C663" s="54" t="s">
        <v>352</v>
      </c>
      <c r="D663" s="54" t="s">
        <v>767</v>
      </c>
      <c r="E663" s="21">
        <f>+MAX(F663:FK663)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182</v>
      </c>
      <c r="C664" s="54" t="s">
        <v>428</v>
      </c>
      <c r="D664" s="54" t="s">
        <v>768</v>
      </c>
      <c r="E664" s="21">
        <f>+MAX(F664:FK664)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161</v>
      </c>
      <c r="C665" s="54" t="s">
        <v>222</v>
      </c>
      <c r="D665" s="54" t="s">
        <v>769</v>
      </c>
      <c r="E665" s="21">
        <f>+MAX(F665:FK665)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161</v>
      </c>
      <c r="C666" s="54" t="s">
        <v>222</v>
      </c>
      <c r="D666" s="54" t="s">
        <v>770</v>
      </c>
      <c r="E666" s="21">
        <f>+MAX(F666:FK666)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246</v>
      </c>
      <c r="C667" s="54" t="s">
        <v>333</v>
      </c>
      <c r="D667" s="54" t="s">
        <v>771</v>
      </c>
      <c r="E667" s="21">
        <f>+MAX(F667:FK667)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246</v>
      </c>
      <c r="C668" s="54" t="s">
        <v>333</v>
      </c>
      <c r="D668" s="54" t="s">
        <v>772</v>
      </c>
      <c r="E668" s="21">
        <f>+MAX(F668:FK668)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147</v>
      </c>
      <c r="C669" s="54" t="s">
        <v>442</v>
      </c>
      <c r="D669" s="54" t="s">
        <v>773</v>
      </c>
      <c r="E669" s="21">
        <f>+MAX(F669:FK669)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136</v>
      </c>
      <c r="C670" s="54" t="s">
        <v>398</v>
      </c>
      <c r="D670" s="54" t="s">
        <v>774</v>
      </c>
      <c r="E670" s="21">
        <f>+MAX(F670:FK670)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109</v>
      </c>
      <c r="C671" s="54" t="s">
        <v>310</v>
      </c>
      <c r="D671" s="54" t="s">
        <v>775</v>
      </c>
      <c r="E671" s="21">
        <f>+MAX(F671:FK671)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99</v>
      </c>
      <c r="C672" s="54" t="s">
        <v>210</v>
      </c>
      <c r="D672" s="54" t="s">
        <v>776</v>
      </c>
      <c r="E672" s="21">
        <f>+MAX(F672:FK672)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246</v>
      </c>
      <c r="C673" s="54" t="s">
        <v>246</v>
      </c>
      <c r="D673" s="54" t="s">
        <v>777</v>
      </c>
      <c r="E673" s="21">
        <f>+MAX(F673:FK673)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198</v>
      </c>
      <c r="C674" s="54" t="s">
        <v>207</v>
      </c>
      <c r="D674" s="54" t="s">
        <v>778</v>
      </c>
      <c r="E674" s="21">
        <f>+MAX(F674:FK674)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151</v>
      </c>
      <c r="C675" s="54" t="s">
        <v>152</v>
      </c>
      <c r="D675" s="54" t="s">
        <v>779</v>
      </c>
      <c r="E675" s="21">
        <f>+MAX(F675:FK675)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151</v>
      </c>
      <c r="C676" s="54" t="s">
        <v>205</v>
      </c>
      <c r="D676" s="54" t="s">
        <v>780</v>
      </c>
      <c r="E676" s="21">
        <f>+MAX(F676:FK676)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109</v>
      </c>
      <c r="C677" s="54" t="s">
        <v>310</v>
      </c>
      <c r="D677" s="54" t="s">
        <v>781</v>
      </c>
      <c r="E677" s="21">
        <f>+MAX(F677:FK677)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793</v>
      </c>
      <c r="F3" s="8" t="s">
        <v>794</v>
      </c>
      <c r="G3" s="41" t="s">
        <v>789</v>
      </c>
      <c r="H3" s="41" t="s">
        <v>790</v>
      </c>
    </row>
    <row r="4" spans="1:8">
      <c r="A4">
        <v>80821</v>
      </c>
      <c r="B4" s="2" t="s">
        <v>96</v>
      </c>
      <c r="C4" s="2" t="s">
        <v>96</v>
      </c>
      <c r="D4" s="2" t="s">
        <v>102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136</v>
      </c>
      <c r="C5" s="2" t="s">
        <v>400</v>
      </c>
      <c r="D5" s="2" t="s">
        <v>424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246</v>
      </c>
      <c r="C6" s="2" t="s">
        <v>246</v>
      </c>
      <c r="D6" s="2" t="s">
        <v>425</v>
      </c>
      <c r="E6" s="24"/>
      <c r="F6" s="24">
        <f>+Recupera_PN_ACUM[[#This Row],[04-06-2020]]-Recupera_PN_ACUM[[#This Row],[03-06-2020]]</f>
        <v>5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-332</v>
      </c>
    </row>
    <row r="7" spans="1:8" ht="24">
      <c r="A7">
        <v>120502</v>
      </c>
      <c r="B7" s="2" t="s">
        <v>182</v>
      </c>
      <c r="C7" s="2" t="s">
        <v>426</v>
      </c>
      <c r="D7" s="2" t="s">
        <v>427</v>
      </c>
      <c r="E7" s="24"/>
      <c r="F7" s="24">
        <f>+Recupera_PN_ACUM[[#This Row],[04-06-2020]]-Recupera_PN_ACUM[[#This Row],[03-06-2020]]</f>
        <v>294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-294</v>
      </c>
    </row>
    <row r="8" spans="1:8">
      <c r="A8">
        <v>50313</v>
      </c>
      <c r="B8" s="2" t="s">
        <v>151</v>
      </c>
      <c r="C8" s="2" t="s">
        <v>205</v>
      </c>
      <c r="D8" s="2" t="s">
        <v>360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1</v>
      </c>
      <c r="H8" s="24">
        <f>+Recupera_PN_ACUM[[#This Row],[6/6/2020]]-Recupera_PN_ACUM[[#This Row],[5/6/2020]]</f>
        <v>-287</v>
      </c>
    </row>
    <row r="9" spans="1:8">
      <c r="A9">
        <v>20101</v>
      </c>
      <c r="B9" s="2" t="s">
        <v>198</v>
      </c>
      <c r="C9" s="2" t="s">
        <v>207</v>
      </c>
      <c r="D9" s="2" t="s">
        <v>208</v>
      </c>
      <c r="E9" s="24">
        <v>8</v>
      </c>
      <c r="F9" s="24">
        <f>+Recupera_PN_ACUM[[#This Row],[04-06-2020]]-Recupera_PN_ACUM[[#This Row],[03-06-2020]]</f>
        <v>9</v>
      </c>
      <c r="G9" s="24">
        <f>+Recupera_PN_ACUM[[#This Row],[5/6/2020]]-Recupera_PN_ACUM[[#This Row],[04-06-2020]]</f>
        <v>3</v>
      </c>
      <c r="H9" s="24">
        <f>+Recupera_PN_ACUM[[#This Row],[6/6/2020]]-Recupera_PN_ACUM[[#This Row],[5/6/2020]]</f>
        <v>-284</v>
      </c>
    </row>
    <row r="10" spans="1:8">
      <c r="A10">
        <v>100102</v>
      </c>
      <c r="B10" s="2" t="s">
        <v>144</v>
      </c>
      <c r="C10" s="2" t="s">
        <v>144</v>
      </c>
      <c r="D10" s="2" t="s">
        <v>157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147</v>
      </c>
      <c r="C11" s="2" t="s">
        <v>148</v>
      </c>
      <c r="D11" s="2" t="s">
        <v>236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96</v>
      </c>
      <c r="C12" s="2" t="s">
        <v>96</v>
      </c>
      <c r="D12" s="2" t="s">
        <v>123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161</v>
      </c>
      <c r="C13" s="2" t="s">
        <v>222</v>
      </c>
      <c r="D13" s="2" t="s">
        <v>278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182</v>
      </c>
      <c r="C14" s="2" t="s">
        <v>428</v>
      </c>
      <c r="D14" s="2" t="s">
        <v>429</v>
      </c>
      <c r="E14" s="24"/>
      <c r="F14" s="24">
        <f>+Recupera_PN_ACUM[[#This Row],[04-06-2020]]-Recupera_PN_ACUM[[#This Row],[03-06-2020]]</f>
        <v>2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-236</v>
      </c>
    </row>
    <row r="15" spans="1:8">
      <c r="A15">
        <v>40404</v>
      </c>
      <c r="B15" s="2" t="s">
        <v>147</v>
      </c>
      <c r="C15" s="2" t="s">
        <v>214</v>
      </c>
      <c r="D15" s="2" t="s">
        <v>215</v>
      </c>
      <c r="E15" s="24">
        <v>14</v>
      </c>
      <c r="F15" s="24">
        <f>+Recupera_PN_ACUM[[#This Row],[04-06-2020]]-Recupera_PN_ACUM[[#This Row],[03-06-2020]]</f>
        <v>1</v>
      </c>
      <c r="G15" s="24">
        <f>+Recupera_PN_ACUM[[#This Row],[5/6/2020]]-Recupera_PN_ACUM[[#This Row],[04-06-2020]]</f>
        <v>2</v>
      </c>
      <c r="H15" s="24">
        <f>+Recupera_PN_ACUM[[#This Row],[6/6/2020]]-Recupera_PN_ACUM[[#This Row],[5/6/2020]]</f>
        <v>-211</v>
      </c>
    </row>
    <row r="16" spans="1:8" ht="24">
      <c r="A16">
        <v>120302</v>
      </c>
      <c r="B16" s="2" t="s">
        <v>182</v>
      </c>
      <c r="C16" s="2" t="s">
        <v>364</v>
      </c>
      <c r="D16" s="2" t="s">
        <v>430</v>
      </c>
      <c r="E16" s="24"/>
      <c r="F16" s="24">
        <f>+Recupera_PN_ACUM[[#This Row],[04-06-2020]]-Recupera_PN_ACUM[[#This Row],[03-06-2020]]</f>
        <v>3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-197</v>
      </c>
    </row>
    <row r="17" spans="1:8" ht="24">
      <c r="A17">
        <v>120503</v>
      </c>
      <c r="B17" s="2" t="s">
        <v>182</v>
      </c>
      <c r="C17" s="2" t="s">
        <v>426</v>
      </c>
      <c r="D17" s="2" t="s">
        <v>431</v>
      </c>
      <c r="E17" s="24"/>
      <c r="F17" s="24">
        <f>+Recupera_PN_ACUM[[#This Row],[04-06-2020]]-Recupera_PN_ACUM[[#This Row],[03-06-2020]]</f>
        <v>7</v>
      </c>
      <c r="G17" s="24">
        <f>+Recupera_PN_ACUM[[#This Row],[5/6/2020]]-Recupera_PN_ACUM[[#This Row],[04-06-2020]]</f>
        <v>3</v>
      </c>
      <c r="H17" s="24">
        <f>+Recupera_PN_ACUM[[#This Row],[6/6/2020]]-Recupera_PN_ACUM[[#This Row],[5/6/2020]]</f>
        <v>-195</v>
      </c>
    </row>
    <row r="18" spans="1:8">
      <c r="A18">
        <v>70702</v>
      </c>
      <c r="B18" s="2" t="s">
        <v>246</v>
      </c>
      <c r="C18" s="2" t="s">
        <v>432</v>
      </c>
      <c r="D18" s="2" t="s">
        <v>433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5</v>
      </c>
      <c r="H18" s="24">
        <f>+Recupera_PN_ACUM[[#This Row],[6/6/2020]]-Recupera_PN_ACUM[[#This Row],[5/6/2020]]</f>
        <v>-192</v>
      </c>
    </row>
    <row r="19" spans="1:8">
      <c r="A19">
        <v>130703</v>
      </c>
      <c r="B19" s="2" t="s">
        <v>99</v>
      </c>
      <c r="C19" s="2" t="s">
        <v>133</v>
      </c>
      <c r="D19" s="2" t="s">
        <v>279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1</v>
      </c>
      <c r="H19" s="24">
        <f>+Recupera_PN_ACUM[[#This Row],[6/6/2020]]-Recupera_PN_ACUM[[#This Row],[5/6/2020]]</f>
        <v>-174</v>
      </c>
    </row>
    <row r="20" spans="1:8">
      <c r="A20">
        <v>81001</v>
      </c>
      <c r="B20" s="2" t="s">
        <v>96</v>
      </c>
      <c r="C20" s="2" t="s">
        <v>103</v>
      </c>
      <c r="D20" s="2" t="s">
        <v>122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-161</v>
      </c>
    </row>
    <row r="21" spans="1:8">
      <c r="A21">
        <v>80814</v>
      </c>
      <c r="B21" s="2" t="s">
        <v>96</v>
      </c>
      <c r="C21" s="2" t="s">
        <v>96</v>
      </c>
      <c r="D21" s="2" t="s">
        <v>120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12</v>
      </c>
      <c r="H21" s="24">
        <f>+Recupera_PN_ACUM[[#This Row],[6/6/2020]]-Recupera_PN_ACUM[[#This Row],[5/6/2020]]</f>
        <v>-160</v>
      </c>
    </row>
    <row r="22" spans="1:8">
      <c r="A22">
        <v>20201</v>
      </c>
      <c r="B22" s="2" t="s">
        <v>198</v>
      </c>
      <c r="C22" s="2" t="s">
        <v>202</v>
      </c>
      <c r="D22" s="2" t="s">
        <v>231</v>
      </c>
      <c r="E22" s="24">
        <v>208</v>
      </c>
      <c r="F22" s="24">
        <f>+Recupera_PN_ACUM[[#This Row],[04-06-2020]]-Recupera_PN_ACUM[[#This Row],[03-06-2020]]</f>
        <v>1</v>
      </c>
      <c r="G22" s="24">
        <f>+Recupera_PN_ACUM[[#This Row],[5/6/2020]]-Recupera_PN_ACUM[[#This Row],[04-06-2020]]</f>
        <v>1</v>
      </c>
      <c r="H22" s="24">
        <f>+Recupera_PN_ACUM[[#This Row],[6/6/2020]]-Recupera_PN_ACUM[[#This Row],[5/6/2020]]</f>
        <v>-158</v>
      </c>
    </row>
    <row r="23" spans="1:8">
      <c r="A23">
        <v>91202</v>
      </c>
      <c r="B23" s="2" t="s">
        <v>109</v>
      </c>
      <c r="C23" s="2" t="s">
        <v>312</v>
      </c>
      <c r="D23" s="2" t="s">
        <v>434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-155</v>
      </c>
    </row>
    <row r="24" spans="1:8">
      <c r="A24">
        <v>81006</v>
      </c>
      <c r="B24" s="2" t="s">
        <v>96</v>
      </c>
      <c r="C24" s="2" t="s">
        <v>103</v>
      </c>
      <c r="D24" s="2" t="s">
        <v>125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-154</v>
      </c>
    </row>
    <row r="25" spans="1:8">
      <c r="A25">
        <v>130704</v>
      </c>
      <c r="B25" s="2" t="s">
        <v>99</v>
      </c>
      <c r="C25" s="2" t="s">
        <v>133</v>
      </c>
      <c r="D25" s="2" t="s">
        <v>361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-143</v>
      </c>
    </row>
    <row r="26" spans="1:8">
      <c r="A26">
        <v>130101</v>
      </c>
      <c r="B26" s="2" t="s">
        <v>99</v>
      </c>
      <c r="C26" s="2" t="s">
        <v>100</v>
      </c>
      <c r="D26" s="2" t="s">
        <v>101</v>
      </c>
      <c r="E26" s="24">
        <v>132</v>
      </c>
      <c r="F26" s="24">
        <f>+Recupera_PN_ACUM[[#This Row],[04-06-2020]]-Recupera_PN_ACUM[[#This Row],[03-06-2020]]</f>
        <v>2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-142</v>
      </c>
    </row>
    <row r="27" spans="1:8">
      <c r="A27">
        <v>40502</v>
      </c>
      <c r="B27" s="2" t="s">
        <v>147</v>
      </c>
      <c r="C27" s="2" t="s">
        <v>227</v>
      </c>
      <c r="D27" s="2" t="s">
        <v>237</v>
      </c>
      <c r="E27" s="24">
        <v>1</v>
      </c>
      <c r="F27" s="24">
        <f>+Recupera_PN_ACUM[[#This Row],[04-06-2020]]-Recupera_PN_ACUM[[#This Row],[03-06-2020]]</f>
        <v>0</v>
      </c>
      <c r="G27" s="24">
        <f>+Recupera_PN_ACUM[[#This Row],[5/6/2020]]-Recupera_PN_ACUM[[#This Row],[04-06-2020]]</f>
        <v>1</v>
      </c>
      <c r="H27" s="24">
        <f>+Recupera_PN_ACUM[[#This Row],[6/6/2020]]-Recupera_PN_ACUM[[#This Row],[5/6/2020]]</f>
        <v>-139</v>
      </c>
    </row>
    <row r="28" spans="1:8">
      <c r="A28">
        <v>90101</v>
      </c>
      <c r="B28" s="2" t="s">
        <v>109</v>
      </c>
      <c r="C28" s="2" t="s">
        <v>191</v>
      </c>
      <c r="D28" s="2" t="s">
        <v>192</v>
      </c>
      <c r="E28" s="24">
        <v>1</v>
      </c>
      <c r="F28" s="24">
        <f>+Recupera_PN_ACUM[[#This Row],[04-06-2020]]-Recupera_PN_ACUM[[#This Row],[03-06-2020]]</f>
        <v>2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-138</v>
      </c>
    </row>
    <row r="29" spans="1:8">
      <c r="A29">
        <v>40204</v>
      </c>
      <c r="B29" s="2" t="s">
        <v>147</v>
      </c>
      <c r="C29" s="2" t="s">
        <v>212</v>
      </c>
      <c r="D29" s="2" t="s">
        <v>221</v>
      </c>
      <c r="E29" s="24">
        <v>425</v>
      </c>
      <c r="F29" s="24">
        <f>+Recupera_PN_ACUM[[#This Row],[04-06-2020]]-Recupera_PN_ACUM[[#This Row],[03-06-2020]]</f>
        <v>1</v>
      </c>
      <c r="G29" s="24">
        <f>+Recupera_PN_ACUM[[#This Row],[5/6/2020]]-Recupera_PN_ACUM[[#This Row],[04-06-2020]]</f>
        <v>3</v>
      </c>
      <c r="H29" s="24">
        <f>+Recupera_PN_ACUM[[#This Row],[6/6/2020]]-Recupera_PN_ACUM[[#This Row],[5/6/2020]]</f>
        <v>-136</v>
      </c>
    </row>
    <row r="30" spans="1:8">
      <c r="A30">
        <v>40302</v>
      </c>
      <c r="B30" s="2" t="s">
        <v>147</v>
      </c>
      <c r="C30" s="2" t="s">
        <v>255</v>
      </c>
      <c r="D30" s="2" t="s">
        <v>362</v>
      </c>
      <c r="E30" s="24">
        <v>425</v>
      </c>
      <c r="F30" s="24">
        <f>+Recupera_PN_ACUM[[#This Row],[04-06-2020]]-Recupera_PN_ACUM[[#This Row],[03-06-2020]]</f>
        <v>5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-135</v>
      </c>
    </row>
    <row r="31" spans="1:8" ht="24">
      <c r="A31">
        <v>120702</v>
      </c>
      <c r="B31" s="2" t="s">
        <v>182</v>
      </c>
      <c r="C31" s="2" t="s">
        <v>369</v>
      </c>
      <c r="D31" s="2" t="s">
        <v>435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-124</v>
      </c>
    </row>
    <row r="32" spans="1:8">
      <c r="A32">
        <v>70402</v>
      </c>
      <c r="B32" s="2" t="s">
        <v>246</v>
      </c>
      <c r="C32" s="2" t="s">
        <v>314</v>
      </c>
      <c r="D32" s="2" t="s">
        <v>363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-121</v>
      </c>
    </row>
    <row r="33" spans="1:8">
      <c r="A33">
        <v>91102</v>
      </c>
      <c r="B33" s="2" t="s">
        <v>109</v>
      </c>
      <c r="C33" s="2" t="s">
        <v>180</v>
      </c>
      <c r="D33" s="2" t="s">
        <v>363</v>
      </c>
      <c r="E33" s="24">
        <v>0</v>
      </c>
      <c r="F33" s="24">
        <f>+Recupera_PN_ACUM[[#This Row],[04-06-2020]]-Recupera_PN_ACUM[[#This Row],[03-06-2020]]</f>
        <v>1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-118</v>
      </c>
    </row>
    <row r="34" spans="1:8">
      <c r="A34">
        <v>10306</v>
      </c>
      <c r="B34" s="2" t="s">
        <v>161</v>
      </c>
      <c r="C34" s="2" t="s">
        <v>162</v>
      </c>
      <c r="D34" s="2" t="s">
        <v>297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-114</v>
      </c>
    </row>
    <row r="35" spans="1:8">
      <c r="A35">
        <v>70202</v>
      </c>
      <c r="B35" s="2" t="s">
        <v>246</v>
      </c>
      <c r="C35" s="2" t="s">
        <v>333</v>
      </c>
      <c r="D35" s="2" t="s">
        <v>436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1</v>
      </c>
      <c r="H35" s="24">
        <f>+Recupera_PN_ACUM[[#This Row],[6/6/2020]]-Recupera_PN_ACUM[[#This Row],[5/6/2020]]</f>
        <v>-113</v>
      </c>
    </row>
    <row r="36" spans="1:8">
      <c r="A36">
        <v>70403</v>
      </c>
      <c r="B36" s="2" t="s">
        <v>246</v>
      </c>
      <c r="C36" s="2" t="s">
        <v>314</v>
      </c>
      <c r="D36" s="2" t="s">
        <v>437</v>
      </c>
      <c r="E36" s="24"/>
      <c r="F36" s="24">
        <f>+Recupera_PN_ACUM[[#This Row],[04-06-2020]]-Recupera_PN_ACUM[[#This Row],[03-06-2020]]</f>
        <v>1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-110</v>
      </c>
    </row>
    <row r="37" spans="1:8" ht="24">
      <c r="A37">
        <v>120303</v>
      </c>
      <c r="B37" s="2" t="s">
        <v>182</v>
      </c>
      <c r="C37" s="2" t="s">
        <v>364</v>
      </c>
      <c r="D37" s="2" t="s">
        <v>365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109</v>
      </c>
      <c r="C38" s="2" t="s">
        <v>438</v>
      </c>
      <c r="D38" s="2" t="s">
        <v>439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-105</v>
      </c>
    </row>
    <row r="39" spans="1:8">
      <c r="A39">
        <v>10213</v>
      </c>
      <c r="B39" s="2" t="s">
        <v>161</v>
      </c>
      <c r="C39" s="2" t="s">
        <v>167</v>
      </c>
      <c r="D39" s="2" t="s">
        <v>239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2</v>
      </c>
      <c r="H39" s="24">
        <f>+Recupera_PN_ACUM[[#This Row],[6/6/2020]]-Recupera_PN_ACUM[[#This Row],[5/6/2020]]</f>
        <v>-103</v>
      </c>
    </row>
    <row r="40" spans="1:8">
      <c r="A40">
        <v>10403</v>
      </c>
      <c r="B40" s="2" t="s">
        <v>161</v>
      </c>
      <c r="C40" s="2" t="s">
        <v>222</v>
      </c>
      <c r="D40" s="2" t="s">
        <v>366</v>
      </c>
      <c r="E40" s="24"/>
      <c r="F40" s="24">
        <f>+Recupera_PN_ACUM[[#This Row],[04-06-2020]]-Recupera_PN_ACUM[[#This Row],[03-06-2020]]</f>
        <v>1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-94</v>
      </c>
    </row>
    <row r="41" spans="1:8">
      <c r="A41">
        <v>130701</v>
      </c>
      <c r="B41" s="2" t="s">
        <v>99</v>
      </c>
      <c r="C41" s="2" t="s">
        <v>133</v>
      </c>
      <c r="D41" s="2" t="s">
        <v>164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1</v>
      </c>
      <c r="H41" s="24">
        <f>+Recupera_PN_ACUM[[#This Row],[6/6/2020]]-Recupera_PN_ACUM[[#This Row],[5/6/2020]]</f>
        <v>-93</v>
      </c>
    </row>
    <row r="42" spans="1:8">
      <c r="A42">
        <v>130702</v>
      </c>
      <c r="B42" s="2" t="s">
        <v>99</v>
      </c>
      <c r="C42" s="2" t="s">
        <v>133</v>
      </c>
      <c r="D42" s="2" t="s">
        <v>146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0</v>
      </c>
      <c r="H42" s="24">
        <f>+Recupera_PN_ACUM[[#This Row],[6/6/2020]]-Recupera_PN_ACUM[[#This Row],[5/6/2020]]</f>
        <v>-91</v>
      </c>
    </row>
    <row r="43" spans="1:8">
      <c r="A43">
        <v>10402</v>
      </c>
      <c r="B43" s="2" t="s">
        <v>161</v>
      </c>
      <c r="C43" s="2" t="s">
        <v>222</v>
      </c>
      <c r="D43" s="2" t="s">
        <v>223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1</v>
      </c>
      <c r="H43" s="24">
        <f>+Recupera_PN_ACUM[[#This Row],[6/6/2020]]-Recupera_PN_ACUM[[#This Row],[5/6/2020]]</f>
        <v>-87</v>
      </c>
    </row>
    <row r="44" spans="1:8">
      <c r="A44">
        <v>30101</v>
      </c>
      <c r="B44" s="2" t="s">
        <v>136</v>
      </c>
      <c r="C44" s="2" t="s">
        <v>136</v>
      </c>
      <c r="D44" s="2" t="s">
        <v>224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-85</v>
      </c>
    </row>
    <row r="45" spans="1:8">
      <c r="A45">
        <v>30102</v>
      </c>
      <c r="B45" s="2" t="s">
        <v>136</v>
      </c>
      <c r="C45" s="2" t="s">
        <v>136</v>
      </c>
      <c r="D45" s="2" t="s">
        <v>225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-83</v>
      </c>
    </row>
    <row r="46" spans="1:8">
      <c r="A46">
        <v>20105</v>
      </c>
      <c r="B46" s="2" t="s">
        <v>198</v>
      </c>
      <c r="C46" s="2" t="s">
        <v>207</v>
      </c>
      <c r="D46" s="2" t="s">
        <v>264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-82</v>
      </c>
    </row>
    <row r="47" spans="1:8">
      <c r="A47">
        <v>10102</v>
      </c>
      <c r="B47" s="2" t="s">
        <v>161</v>
      </c>
      <c r="C47" s="2" t="s">
        <v>161</v>
      </c>
      <c r="D47" s="2" t="s">
        <v>440</v>
      </c>
      <c r="E47" s="24">
        <v>3</v>
      </c>
      <c r="F47" s="24">
        <f>+Recupera_PN_ACUM[[#This Row],[04-06-2020]]-Recupera_PN_ACUM[[#This Row],[03-06-2020]]</f>
        <v>1</v>
      </c>
      <c r="G47" s="24">
        <f>+Recupera_PN_ACUM[[#This Row],[5/6/2020]]-Recupera_PN_ACUM[[#This Row],[04-06-2020]]</f>
        <v>2</v>
      </c>
      <c r="H47" s="24">
        <f>+Recupera_PN_ACUM[[#This Row],[6/6/2020]]-Recupera_PN_ACUM[[#This Row],[5/6/2020]]</f>
        <v>-79</v>
      </c>
    </row>
    <row r="48" spans="1:8">
      <c r="A48">
        <v>70203</v>
      </c>
      <c r="B48" s="2" t="s">
        <v>246</v>
      </c>
      <c r="C48" s="2" t="s">
        <v>333</v>
      </c>
      <c r="D48" s="2" t="s">
        <v>441</v>
      </c>
      <c r="E48" s="24">
        <v>7</v>
      </c>
      <c r="F48" s="24">
        <f>+Recupera_PN_ACUM[[#This Row],[04-06-2020]]-Recupera_PN_ACUM[[#This Row],[03-06-2020]]</f>
        <v>2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-78</v>
      </c>
    </row>
    <row r="49" spans="1:8">
      <c r="A49">
        <v>130402</v>
      </c>
      <c r="B49" s="2" t="s">
        <v>99</v>
      </c>
      <c r="C49" s="2" t="s">
        <v>240</v>
      </c>
      <c r="D49" s="2" t="s">
        <v>322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-73</v>
      </c>
    </row>
    <row r="50" spans="1:8">
      <c r="A50">
        <v>81007</v>
      </c>
      <c r="B50" s="2" t="s">
        <v>96</v>
      </c>
      <c r="C50" s="2" t="s">
        <v>103</v>
      </c>
      <c r="D50" s="2" t="s">
        <v>119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-67</v>
      </c>
    </row>
    <row r="51" spans="1:8">
      <c r="A51">
        <v>81002</v>
      </c>
      <c r="B51" s="2" t="s">
        <v>96</v>
      </c>
      <c r="C51" s="2" t="s">
        <v>103</v>
      </c>
      <c r="D51" s="2" t="s">
        <v>104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-63</v>
      </c>
    </row>
    <row r="52" spans="1:8">
      <c r="A52">
        <v>41302</v>
      </c>
      <c r="B52" s="2" t="s">
        <v>147</v>
      </c>
      <c r="C52" s="2" t="s">
        <v>442</v>
      </c>
      <c r="D52" s="2" t="s">
        <v>140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-57</v>
      </c>
    </row>
    <row r="53" spans="1:8">
      <c r="A53">
        <v>80807</v>
      </c>
      <c r="B53" s="2" t="s">
        <v>96</v>
      </c>
      <c r="C53" s="2" t="s">
        <v>96</v>
      </c>
      <c r="D53" s="2" t="s">
        <v>140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4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96</v>
      </c>
      <c r="C54" s="2" t="s">
        <v>96</v>
      </c>
      <c r="D54" s="2" t="s">
        <v>128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5</v>
      </c>
      <c r="H54" s="24">
        <f>+Recupera_PN_ACUM[[#This Row],[6/6/2020]]-Recupera_PN_ACUM[[#This Row],[5/6/2020]]</f>
        <v>-55</v>
      </c>
    </row>
    <row r="55" spans="1:8">
      <c r="A55">
        <v>40602</v>
      </c>
      <c r="B55" s="2" t="s">
        <v>147</v>
      </c>
      <c r="C55" s="2" t="s">
        <v>176</v>
      </c>
      <c r="D55" s="2" t="s">
        <v>443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-50</v>
      </c>
    </row>
    <row r="56" spans="1:8" ht="24">
      <c r="A56">
        <v>120601</v>
      </c>
      <c r="B56" s="2" t="s">
        <v>182</v>
      </c>
      <c r="C56" s="2" t="s">
        <v>444</v>
      </c>
      <c r="D56" s="2" t="s">
        <v>445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-49</v>
      </c>
    </row>
    <row r="57" spans="1:8">
      <c r="A57">
        <v>90402</v>
      </c>
      <c r="B57" s="2" t="s">
        <v>109</v>
      </c>
      <c r="C57" s="2" t="s">
        <v>219</v>
      </c>
      <c r="D57" s="2" t="s">
        <v>446</v>
      </c>
      <c r="E57" s="24">
        <v>113</v>
      </c>
      <c r="F57" s="24">
        <f>+Recupera_PN_ACUM[[#This Row],[04-06-2020]]-Recupera_PN_ACUM[[#This Row],[03-06-2020]]</f>
        <v>2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-46</v>
      </c>
    </row>
    <row r="58" spans="1:8">
      <c r="A58">
        <v>41202</v>
      </c>
      <c r="B58" s="2" t="s">
        <v>147</v>
      </c>
      <c r="C58" s="2" t="s">
        <v>416</v>
      </c>
      <c r="D58" s="2" t="s">
        <v>447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-42</v>
      </c>
    </row>
    <row r="59" spans="1:8" ht="24">
      <c r="A59">
        <v>120102</v>
      </c>
      <c r="B59" s="2" t="s">
        <v>182</v>
      </c>
      <c r="C59" s="2" t="s">
        <v>271</v>
      </c>
      <c r="D59" s="2" t="s">
        <v>448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5</v>
      </c>
      <c r="H59" s="24">
        <f>+Recupera_PN_ACUM[[#This Row],[6/6/2020]]-Recupera_PN_ACUM[[#This Row],[5/6/2020]]</f>
        <v>-40</v>
      </c>
    </row>
    <row r="60" spans="1:8">
      <c r="A60">
        <v>50202</v>
      </c>
      <c r="B60" s="2" t="s">
        <v>151</v>
      </c>
      <c r="C60" s="2" t="s">
        <v>152</v>
      </c>
      <c r="D60" s="2" t="s">
        <v>367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1</v>
      </c>
      <c r="H60" s="24">
        <f>+Recupera_PN_ACUM[[#This Row],[6/6/2020]]-Recupera_PN_ACUM[[#This Row],[5/6/2020]]</f>
        <v>-36</v>
      </c>
    </row>
    <row r="61" spans="1:8">
      <c r="A61">
        <v>41203</v>
      </c>
      <c r="B61" s="2" t="s">
        <v>147</v>
      </c>
      <c r="C61" s="2" t="s">
        <v>416</v>
      </c>
      <c r="D61" s="2" t="s">
        <v>449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161</v>
      </c>
      <c r="C62" s="2" t="s">
        <v>161</v>
      </c>
      <c r="D62" s="2" t="s">
        <v>265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147</v>
      </c>
      <c r="C63" s="2" t="s">
        <v>255</v>
      </c>
      <c r="D63" s="2" t="s">
        <v>256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147</v>
      </c>
      <c r="C64" s="2" t="s">
        <v>214</v>
      </c>
      <c r="D64" s="2" t="s">
        <v>298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109</v>
      </c>
      <c r="C65" s="2" t="s">
        <v>219</v>
      </c>
      <c r="D65" s="2" t="s">
        <v>450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147</v>
      </c>
      <c r="C66" s="2" t="s">
        <v>324</v>
      </c>
      <c r="D66" s="2" t="s">
        <v>451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96</v>
      </c>
      <c r="C67" s="2" t="s">
        <v>452</v>
      </c>
      <c r="D67" s="2" t="s">
        <v>453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136</v>
      </c>
      <c r="C68" s="2" t="s">
        <v>136</v>
      </c>
      <c r="D68" s="2" t="s">
        <v>201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99</v>
      </c>
      <c r="C69" s="2" t="s">
        <v>240</v>
      </c>
      <c r="D69" s="2" t="s">
        <v>454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182</v>
      </c>
      <c r="C70" s="2" t="s">
        <v>426</v>
      </c>
      <c r="D70" s="2" t="s">
        <v>455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147</v>
      </c>
      <c r="C71" s="2" t="s">
        <v>227</v>
      </c>
      <c r="D71" s="2" t="s">
        <v>227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182</v>
      </c>
      <c r="C72" s="2" t="s">
        <v>183</v>
      </c>
      <c r="D72" s="2" t="s">
        <v>186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99</v>
      </c>
      <c r="C73" s="2" t="s">
        <v>100</v>
      </c>
      <c r="D73" s="2" t="s">
        <v>116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198</v>
      </c>
      <c r="C74" s="2" t="s">
        <v>202</v>
      </c>
      <c r="D74" s="2" t="s">
        <v>368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198</v>
      </c>
      <c r="C75" s="2" t="s">
        <v>202</v>
      </c>
      <c r="D75" s="2" t="s">
        <v>280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154</v>
      </c>
      <c r="C76" s="2" t="s">
        <v>402</v>
      </c>
      <c r="D76" s="2" t="s">
        <v>280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99</v>
      </c>
      <c r="C77" s="2" t="s">
        <v>240</v>
      </c>
      <c r="D77" s="2" t="s">
        <v>280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136</v>
      </c>
      <c r="C78" s="2" t="s">
        <v>316</v>
      </c>
      <c r="D78" s="2" t="s">
        <v>456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96</v>
      </c>
      <c r="C79" s="2" t="s">
        <v>96</v>
      </c>
      <c r="D79" s="2" t="s">
        <v>113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99</v>
      </c>
      <c r="C80" s="2" t="s">
        <v>210</v>
      </c>
      <c r="D80" s="2" t="s">
        <v>323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182</v>
      </c>
      <c r="C81" s="2" t="s">
        <v>444</v>
      </c>
      <c r="D81" s="2" t="s">
        <v>457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147</v>
      </c>
      <c r="C82" s="2" t="s">
        <v>214</v>
      </c>
      <c r="D82" s="2" t="s">
        <v>458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109</v>
      </c>
      <c r="C83" s="2" t="s">
        <v>180</v>
      </c>
      <c r="D83" s="2" t="s">
        <v>459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109</v>
      </c>
      <c r="C84" s="2" t="s">
        <v>438</v>
      </c>
      <c r="D84" s="2" t="s">
        <v>460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109</v>
      </c>
      <c r="C85" s="2" t="s">
        <v>205</v>
      </c>
      <c r="D85" s="2" t="s">
        <v>461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182</v>
      </c>
      <c r="C86" s="2" t="s">
        <v>271</v>
      </c>
      <c r="D86" s="2" t="s">
        <v>462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246</v>
      </c>
      <c r="C87" s="2" t="s">
        <v>432</v>
      </c>
      <c r="D87" s="2" t="s">
        <v>463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151</v>
      </c>
      <c r="C88" s="2" t="s">
        <v>247</v>
      </c>
      <c r="D88" s="2" t="s">
        <v>464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99</v>
      </c>
      <c r="C89" s="2" t="s">
        <v>210</v>
      </c>
      <c r="D89" s="2" t="s">
        <v>281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147</v>
      </c>
      <c r="C90" s="2" t="s">
        <v>148</v>
      </c>
      <c r="D90" s="2" t="s">
        <v>465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109</v>
      </c>
      <c r="C91" s="2" t="s">
        <v>110</v>
      </c>
      <c r="D91" s="2" t="s">
        <v>179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246</v>
      </c>
      <c r="C92" s="2" t="s">
        <v>432</v>
      </c>
      <c r="D92" s="2" t="s">
        <v>466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147</v>
      </c>
      <c r="C93" s="2" t="s">
        <v>324</v>
      </c>
      <c r="D93" s="2" t="s">
        <v>325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198</v>
      </c>
      <c r="C94" s="2" t="s">
        <v>199</v>
      </c>
      <c r="D94" s="2" t="s">
        <v>266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182</v>
      </c>
      <c r="C95" s="2" t="s">
        <v>369</v>
      </c>
      <c r="D95" s="2" t="s">
        <v>266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109</v>
      </c>
      <c r="C96" s="2" t="s">
        <v>267</v>
      </c>
      <c r="D96" s="2" t="s">
        <v>268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96</v>
      </c>
      <c r="C97" s="2" t="s">
        <v>141</v>
      </c>
      <c r="D97" s="2" t="s">
        <v>269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198</v>
      </c>
      <c r="C98" s="2" t="s">
        <v>260</v>
      </c>
      <c r="D98" s="2" t="s">
        <v>467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99</v>
      </c>
      <c r="C99" s="2" t="s">
        <v>210</v>
      </c>
      <c r="D99" s="2" t="s">
        <v>216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109</v>
      </c>
      <c r="C100" s="2" t="s">
        <v>110</v>
      </c>
      <c r="D100" s="2" t="s">
        <v>370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182</v>
      </c>
      <c r="C101" s="2" t="s">
        <v>244</v>
      </c>
      <c r="D101" s="2" t="s">
        <v>468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136</v>
      </c>
      <c r="C102" s="2" t="s">
        <v>136</v>
      </c>
      <c r="D102" s="2" t="s">
        <v>174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109</v>
      </c>
      <c r="C103" s="2" t="s">
        <v>180</v>
      </c>
      <c r="D103" s="2" t="s">
        <v>469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109</v>
      </c>
      <c r="C104" s="2" t="s">
        <v>352</v>
      </c>
      <c r="D104" s="2" t="s">
        <v>470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161</v>
      </c>
      <c r="C105" s="2" t="s">
        <v>161</v>
      </c>
      <c r="D105" s="2" t="s">
        <v>471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109</v>
      </c>
      <c r="C106" s="2" t="s">
        <v>282</v>
      </c>
      <c r="D106" s="2" t="s">
        <v>472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99</v>
      </c>
      <c r="C107" s="2" t="s">
        <v>210</v>
      </c>
      <c r="D107" s="2" t="s">
        <v>371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182</v>
      </c>
      <c r="C108" s="2" t="s">
        <v>271</v>
      </c>
      <c r="D108" s="2" t="s">
        <v>326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182</v>
      </c>
      <c r="C109" s="2" t="s">
        <v>364</v>
      </c>
      <c r="D109" s="2" t="s">
        <v>372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109</v>
      </c>
      <c r="C110" s="2" t="s">
        <v>310</v>
      </c>
      <c r="D110" s="2" t="s">
        <v>473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182</v>
      </c>
      <c r="C111" s="2" t="s">
        <v>271</v>
      </c>
      <c r="D111" s="2" t="s">
        <v>474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182</v>
      </c>
      <c r="C112" s="2" t="s">
        <v>475</v>
      </c>
      <c r="D112" s="2" t="s">
        <v>476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154</v>
      </c>
      <c r="C113" s="2" t="s">
        <v>343</v>
      </c>
      <c r="D113" s="2" t="s">
        <v>477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182</v>
      </c>
      <c r="C114" s="2" t="s">
        <v>426</v>
      </c>
      <c r="D114" s="2" t="s">
        <v>478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109</v>
      </c>
      <c r="C115" s="2" t="s">
        <v>267</v>
      </c>
      <c r="D115" s="2" t="s">
        <v>479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182</v>
      </c>
      <c r="C116" s="2" t="s">
        <v>364</v>
      </c>
      <c r="D116" s="2" t="s">
        <v>480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147</v>
      </c>
      <c r="C117" s="2" t="s">
        <v>358</v>
      </c>
      <c r="D117" s="2" t="s">
        <v>481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99</v>
      </c>
      <c r="C118" s="2" t="s">
        <v>100</v>
      </c>
      <c r="D118" s="2" t="s">
        <v>155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147</v>
      </c>
      <c r="C119" s="2" t="s">
        <v>442</v>
      </c>
      <c r="D119" s="2" t="s">
        <v>482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99</v>
      </c>
      <c r="C120" s="2" t="s">
        <v>240</v>
      </c>
      <c r="D120" s="2" t="s">
        <v>241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161</v>
      </c>
      <c r="C121" s="2" t="s">
        <v>167</v>
      </c>
      <c r="D121" s="2" t="s">
        <v>168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151</v>
      </c>
      <c r="C122" s="2" t="s">
        <v>247</v>
      </c>
      <c r="D122" s="2" t="s">
        <v>247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154</v>
      </c>
      <c r="C123" s="2" t="s">
        <v>335</v>
      </c>
      <c r="D123" s="2" t="s">
        <v>141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-3</v>
      </c>
    </row>
    <row r="124" spans="1:8">
      <c r="A124">
        <v>80501</v>
      </c>
      <c r="B124" s="2" t="s">
        <v>96</v>
      </c>
      <c r="C124" s="2" t="s">
        <v>141</v>
      </c>
      <c r="D124" s="2" t="s">
        <v>142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99</v>
      </c>
      <c r="C125" s="2" t="s">
        <v>240</v>
      </c>
      <c r="D125" s="2" t="s">
        <v>483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182</v>
      </c>
      <c r="C126" s="2" t="s">
        <v>364</v>
      </c>
      <c r="D126" s="2" t="s">
        <v>373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198</v>
      </c>
      <c r="C127" s="2" t="s">
        <v>199</v>
      </c>
      <c r="D127" s="2" t="s">
        <v>299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96</v>
      </c>
      <c r="C128" s="2" t="s">
        <v>452</v>
      </c>
      <c r="D128" s="2" t="s">
        <v>484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1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147</v>
      </c>
      <c r="C129" s="2" t="s">
        <v>176</v>
      </c>
      <c r="D129" s="2" t="s">
        <v>147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3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161</v>
      </c>
      <c r="C130" s="2" t="s">
        <v>162</v>
      </c>
      <c r="D130" s="2" t="s">
        <v>163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0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109</v>
      </c>
      <c r="C131" s="2" t="s">
        <v>438</v>
      </c>
      <c r="D131" s="2" t="s">
        <v>485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154</v>
      </c>
      <c r="C132" s="2" t="s">
        <v>300</v>
      </c>
      <c r="D132" s="2" t="s">
        <v>301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154</v>
      </c>
      <c r="C133" s="2" t="s">
        <v>335</v>
      </c>
      <c r="D133" s="2" t="s">
        <v>486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246</v>
      </c>
      <c r="C134" s="2" t="s">
        <v>314</v>
      </c>
      <c r="D134" s="2" t="s">
        <v>487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154</v>
      </c>
      <c r="C135" s="2" t="s">
        <v>338</v>
      </c>
      <c r="D135" s="2" t="s">
        <v>488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99</v>
      </c>
      <c r="C136" s="2" t="s">
        <v>210</v>
      </c>
      <c r="D136" s="2" t="s">
        <v>489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99</v>
      </c>
      <c r="C137" s="2" t="s">
        <v>210</v>
      </c>
      <c r="D137" s="2" t="s">
        <v>490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136</v>
      </c>
      <c r="C138" s="2" t="s">
        <v>136</v>
      </c>
      <c r="D138" s="2" t="s">
        <v>491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249</v>
      </c>
      <c r="C139" s="2" t="s">
        <v>250</v>
      </c>
      <c r="D139" s="2" t="s">
        <v>302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147</v>
      </c>
      <c r="C140" s="2" t="s">
        <v>176</v>
      </c>
      <c r="D140" s="2" t="s">
        <v>374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-2</v>
      </c>
    </row>
    <row r="141" spans="1:8">
      <c r="A141">
        <v>10208</v>
      </c>
      <c r="B141" s="2" t="s">
        <v>161</v>
      </c>
      <c r="C141" s="2" t="s">
        <v>167</v>
      </c>
      <c r="D141" s="2" t="s">
        <v>492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198</v>
      </c>
      <c r="C142" s="2" t="s">
        <v>199</v>
      </c>
      <c r="D142" s="2" t="s">
        <v>198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136</v>
      </c>
      <c r="C143" s="2" t="s">
        <v>409</v>
      </c>
      <c r="D143" s="2" t="s">
        <v>493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96</v>
      </c>
      <c r="C144" s="2" t="s">
        <v>141</v>
      </c>
      <c r="D144" s="2" t="s">
        <v>187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151</v>
      </c>
      <c r="C145" s="2" t="s">
        <v>152</v>
      </c>
      <c r="D145" s="2" t="s">
        <v>197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147</v>
      </c>
      <c r="C146" s="2" t="s">
        <v>255</v>
      </c>
      <c r="D146" s="2" t="s">
        <v>494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246</v>
      </c>
      <c r="C147" s="2" t="s">
        <v>314</v>
      </c>
      <c r="D147" s="2" t="s">
        <v>495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109</v>
      </c>
      <c r="C148" s="2" t="s">
        <v>310</v>
      </c>
      <c r="D148" s="2" t="s">
        <v>495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109</v>
      </c>
      <c r="C149" s="2" t="s">
        <v>114</v>
      </c>
      <c r="D149" s="2" t="s">
        <v>496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109</v>
      </c>
      <c r="C150" s="2" t="s">
        <v>282</v>
      </c>
      <c r="D150" s="2" t="s">
        <v>283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136</v>
      </c>
      <c r="C151" s="2" t="s">
        <v>136</v>
      </c>
      <c r="D151" s="2" t="s">
        <v>150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136</v>
      </c>
      <c r="C152" s="2" t="s">
        <v>136</v>
      </c>
      <c r="D152" s="2" t="s">
        <v>497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136</v>
      </c>
      <c r="C153" s="2" t="s">
        <v>398</v>
      </c>
      <c r="D153" s="2" t="s">
        <v>498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151</v>
      </c>
      <c r="C154" s="2" t="s">
        <v>205</v>
      </c>
      <c r="D154" s="2" t="s">
        <v>499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147</v>
      </c>
      <c r="C155" s="2" t="s">
        <v>358</v>
      </c>
      <c r="D155" s="2" t="s">
        <v>500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96</v>
      </c>
      <c r="C156" s="2" t="s">
        <v>96</v>
      </c>
      <c r="D156" s="2" t="s">
        <v>105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147</v>
      </c>
      <c r="C157" s="2" t="s">
        <v>176</v>
      </c>
      <c r="D157" s="2" t="s">
        <v>177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147</v>
      </c>
      <c r="C158" s="2" t="s">
        <v>176</v>
      </c>
      <c r="D158" s="2" t="s">
        <v>501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147</v>
      </c>
      <c r="C159" s="2" t="s">
        <v>176</v>
      </c>
      <c r="D159" s="2" t="s">
        <v>502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182</v>
      </c>
      <c r="C160" s="2" t="s">
        <v>364</v>
      </c>
      <c r="D160" s="2" t="s">
        <v>503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182</v>
      </c>
      <c r="C161" s="2" t="s">
        <v>364</v>
      </c>
      <c r="D161" s="2" t="s">
        <v>504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147</v>
      </c>
      <c r="C162" s="2" t="s">
        <v>148</v>
      </c>
      <c r="D162" s="2" t="s">
        <v>149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147</v>
      </c>
      <c r="C163" s="2" t="s">
        <v>291</v>
      </c>
      <c r="D163" s="2" t="s">
        <v>327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147</v>
      </c>
      <c r="C164" s="2" t="s">
        <v>324</v>
      </c>
      <c r="D164" s="2" t="s">
        <v>505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96</v>
      </c>
      <c r="C165" s="2" t="s">
        <v>96</v>
      </c>
      <c r="D165" s="2" t="s">
        <v>131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147</v>
      </c>
      <c r="C166" s="2" t="s">
        <v>291</v>
      </c>
      <c r="D166" s="2" t="s">
        <v>506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109</v>
      </c>
      <c r="C167" s="2" t="s">
        <v>110</v>
      </c>
      <c r="D167" s="2" t="s">
        <v>242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109</v>
      </c>
      <c r="C168" s="2" t="s">
        <v>205</v>
      </c>
      <c r="D168" s="2" t="s">
        <v>507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99</v>
      </c>
      <c r="C169" s="2" t="s">
        <v>133</v>
      </c>
      <c r="D169" s="2" t="s">
        <v>193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109</v>
      </c>
      <c r="C170" s="2" t="s">
        <v>267</v>
      </c>
      <c r="D170" s="2" t="s">
        <v>508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182</v>
      </c>
      <c r="C171" s="2" t="s">
        <v>426</v>
      </c>
      <c r="D171" s="2" t="s">
        <v>509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154</v>
      </c>
      <c r="C172" s="2" t="s">
        <v>328</v>
      </c>
      <c r="D172" s="2" t="s">
        <v>329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109</v>
      </c>
      <c r="C173" s="2" t="s">
        <v>191</v>
      </c>
      <c r="D173" s="2" t="s">
        <v>510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246</v>
      </c>
      <c r="C174" s="2" t="s">
        <v>432</v>
      </c>
      <c r="D174" s="2" t="s">
        <v>511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147</v>
      </c>
      <c r="C175" s="2" t="s">
        <v>227</v>
      </c>
      <c r="D175" s="2" t="s">
        <v>512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246</v>
      </c>
      <c r="C176" s="2" t="s">
        <v>432</v>
      </c>
      <c r="D176" s="2" t="s">
        <v>513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109</v>
      </c>
      <c r="C177" s="2" t="s">
        <v>312</v>
      </c>
      <c r="D177" s="2" t="s">
        <v>513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99</v>
      </c>
      <c r="C178" s="2" t="s">
        <v>210</v>
      </c>
      <c r="D178" s="2" t="s">
        <v>513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154</v>
      </c>
      <c r="C179" s="2" t="s">
        <v>393</v>
      </c>
      <c r="D179" s="2" t="s">
        <v>514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246</v>
      </c>
      <c r="C180" s="2" t="s">
        <v>234</v>
      </c>
      <c r="D180" s="2" t="s">
        <v>515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198</v>
      </c>
      <c r="C181" s="2" t="s">
        <v>260</v>
      </c>
      <c r="D181" s="2" t="s">
        <v>516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154</v>
      </c>
      <c r="C182" s="2" t="s">
        <v>393</v>
      </c>
      <c r="D182" s="2" t="s">
        <v>517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246</v>
      </c>
      <c r="C183" s="2" t="s">
        <v>333</v>
      </c>
      <c r="D183" s="2" t="s">
        <v>518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154</v>
      </c>
      <c r="C184" s="2" t="s">
        <v>393</v>
      </c>
      <c r="D184" s="2" t="s">
        <v>519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246</v>
      </c>
      <c r="C185" s="2" t="s">
        <v>314</v>
      </c>
      <c r="D185" s="2" t="s">
        <v>519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198</v>
      </c>
      <c r="C186" s="2" t="s">
        <v>202</v>
      </c>
      <c r="D186" s="2" t="s">
        <v>375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96</v>
      </c>
      <c r="C187" s="2" t="s">
        <v>96</v>
      </c>
      <c r="D187" s="2" t="s">
        <v>112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154</v>
      </c>
      <c r="C188" s="2" t="s">
        <v>328</v>
      </c>
      <c r="D188" s="2" t="s">
        <v>376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246</v>
      </c>
      <c r="C189" s="2" t="s">
        <v>333</v>
      </c>
      <c r="D189" s="2" t="s">
        <v>520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0</v>
      </c>
    </row>
    <row r="190" spans="1:8">
      <c r="A190">
        <v>90204</v>
      </c>
      <c r="B190" s="2" t="s">
        <v>109</v>
      </c>
      <c r="C190" s="2" t="s">
        <v>438</v>
      </c>
      <c r="D190" s="2" t="s">
        <v>521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198</v>
      </c>
      <c r="C191" s="2" t="s">
        <v>199</v>
      </c>
      <c r="D191" s="2" t="s">
        <v>170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1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99</v>
      </c>
      <c r="C192" s="2" t="s">
        <v>133</v>
      </c>
      <c r="D192" s="2" t="s">
        <v>170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198</v>
      </c>
      <c r="C193" s="2" t="s">
        <v>345</v>
      </c>
      <c r="D193" s="2" t="s">
        <v>522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246</v>
      </c>
      <c r="C194" s="2" t="s">
        <v>432</v>
      </c>
      <c r="D194" s="2" t="s">
        <v>523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198</v>
      </c>
      <c r="C195" s="2" t="s">
        <v>207</v>
      </c>
      <c r="D195" s="2" t="s">
        <v>524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147</v>
      </c>
      <c r="C196" s="2" t="s">
        <v>442</v>
      </c>
      <c r="D196" s="2" t="s">
        <v>524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109</v>
      </c>
      <c r="C197" s="2" t="s">
        <v>205</v>
      </c>
      <c r="D197" s="2" t="s">
        <v>525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0</v>
      </c>
    </row>
    <row r="198" spans="1:8">
      <c r="A198">
        <v>70315</v>
      </c>
      <c r="B198" s="2" t="s">
        <v>246</v>
      </c>
      <c r="C198" s="2" t="s">
        <v>246</v>
      </c>
      <c r="D198" s="2" t="s">
        <v>377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161</v>
      </c>
      <c r="C199" s="2" t="s">
        <v>167</v>
      </c>
      <c r="D199" s="2" t="s">
        <v>175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246</v>
      </c>
      <c r="C200" s="2" t="s">
        <v>386</v>
      </c>
      <c r="D200" s="2" t="s">
        <v>526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99</v>
      </c>
      <c r="C201" s="2" t="s">
        <v>303</v>
      </c>
      <c r="D201" s="2" t="s">
        <v>527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136</v>
      </c>
      <c r="C202" s="2" t="s">
        <v>400</v>
      </c>
      <c r="D202" s="2" t="s">
        <v>528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1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136</v>
      </c>
      <c r="C203" s="2" t="s">
        <v>409</v>
      </c>
      <c r="D203" s="2" t="s">
        <v>529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246</v>
      </c>
      <c r="C204" s="2" t="s">
        <v>246</v>
      </c>
      <c r="D204" s="2" t="s">
        <v>529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-1</v>
      </c>
    </row>
    <row r="205" spans="1:8">
      <c r="A205">
        <v>20302</v>
      </c>
      <c r="B205" s="2" t="s">
        <v>198</v>
      </c>
      <c r="C205" s="2" t="s">
        <v>258</v>
      </c>
      <c r="D205" s="2" t="s">
        <v>330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-1</v>
      </c>
    </row>
    <row r="206" spans="1:8">
      <c r="A206">
        <v>70109</v>
      </c>
      <c r="B206" s="2" t="s">
        <v>246</v>
      </c>
      <c r="C206" s="2" t="s">
        <v>386</v>
      </c>
      <c r="D206" s="2" t="s">
        <v>530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198</v>
      </c>
      <c r="C207" s="2" t="s">
        <v>207</v>
      </c>
      <c r="D207" s="2" t="s">
        <v>531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109</v>
      </c>
      <c r="C208" s="2" t="s">
        <v>219</v>
      </c>
      <c r="D208" s="2" t="s">
        <v>304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99</v>
      </c>
      <c r="C209" s="2" t="s">
        <v>303</v>
      </c>
      <c r="D209" s="2" t="s">
        <v>304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99</v>
      </c>
      <c r="C210" s="2" t="s">
        <v>240</v>
      </c>
      <c r="D210" s="2" t="s">
        <v>532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154</v>
      </c>
      <c r="C211" s="2" t="s">
        <v>338</v>
      </c>
      <c r="D211" s="2" t="s">
        <v>533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96</v>
      </c>
      <c r="C212" s="2" t="s">
        <v>141</v>
      </c>
      <c r="D212" s="2" t="s">
        <v>378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246</v>
      </c>
      <c r="C213" s="2" t="s">
        <v>386</v>
      </c>
      <c r="D213" s="2" t="s">
        <v>534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246</v>
      </c>
      <c r="C214" s="2" t="s">
        <v>333</v>
      </c>
      <c r="D214" s="2" t="s">
        <v>535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109</v>
      </c>
      <c r="C215" s="2" t="s">
        <v>180</v>
      </c>
      <c r="D215" s="2" t="s">
        <v>305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109</v>
      </c>
      <c r="C216" s="2" t="s">
        <v>310</v>
      </c>
      <c r="D216" s="2" t="s">
        <v>536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246</v>
      </c>
      <c r="C217" s="2" t="s">
        <v>333</v>
      </c>
      <c r="D217" s="2" t="s">
        <v>537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147</v>
      </c>
      <c r="C218" s="2" t="s">
        <v>350</v>
      </c>
      <c r="D218" s="2" t="s">
        <v>538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154</v>
      </c>
      <c r="C219" s="2" t="s">
        <v>328</v>
      </c>
      <c r="D219" s="2" t="s">
        <v>539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198</v>
      </c>
      <c r="C220" s="2" t="s">
        <v>345</v>
      </c>
      <c r="D220" s="2" t="s">
        <v>540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109</v>
      </c>
      <c r="C221" s="2" t="s">
        <v>205</v>
      </c>
      <c r="D221" s="2" t="s">
        <v>541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182</v>
      </c>
      <c r="C222" s="2" t="s">
        <v>426</v>
      </c>
      <c r="D222" s="2" t="s">
        <v>542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154</v>
      </c>
      <c r="C223" s="2" t="s">
        <v>328</v>
      </c>
      <c r="D223" s="2" t="s">
        <v>543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246</v>
      </c>
      <c r="C224" s="2" t="s">
        <v>333</v>
      </c>
      <c r="D224" s="2" t="s">
        <v>543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182</v>
      </c>
      <c r="C225" s="2" t="s">
        <v>426</v>
      </c>
      <c r="D225" s="2" t="s">
        <v>544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198</v>
      </c>
      <c r="C226" s="2" t="s">
        <v>345</v>
      </c>
      <c r="D226" s="2" t="s">
        <v>545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109</v>
      </c>
      <c r="C227" s="2" t="s">
        <v>267</v>
      </c>
      <c r="D227" s="2" t="s">
        <v>546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182</v>
      </c>
      <c r="C228" s="2" t="s">
        <v>426</v>
      </c>
      <c r="D228" s="2" t="s">
        <v>547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182</v>
      </c>
      <c r="C229" s="2" t="s">
        <v>426</v>
      </c>
      <c r="D229" s="2" t="s">
        <v>548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147</v>
      </c>
      <c r="C230" s="2" t="s">
        <v>350</v>
      </c>
      <c r="D230" s="2" t="s">
        <v>549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198</v>
      </c>
      <c r="C231" s="2" t="s">
        <v>258</v>
      </c>
      <c r="D231" s="2" t="s">
        <v>550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109</v>
      </c>
      <c r="C232" s="2" t="s">
        <v>438</v>
      </c>
      <c r="D232" s="2" t="s">
        <v>550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109</v>
      </c>
      <c r="C233" s="2" t="s">
        <v>310</v>
      </c>
      <c r="D233" s="2" t="s">
        <v>551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147</v>
      </c>
      <c r="C234" s="2" t="s">
        <v>350</v>
      </c>
      <c r="D234" s="2" t="s">
        <v>552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151</v>
      </c>
      <c r="C235" s="2" t="s">
        <v>152</v>
      </c>
      <c r="D235" s="2" t="s">
        <v>553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198</v>
      </c>
      <c r="C236" s="2" t="s">
        <v>202</v>
      </c>
      <c r="D236" s="2" t="s">
        <v>554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154</v>
      </c>
      <c r="C237" s="2" t="s">
        <v>338</v>
      </c>
      <c r="D237" s="2" t="s">
        <v>555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109</v>
      </c>
      <c r="C238" s="2" t="s">
        <v>310</v>
      </c>
      <c r="D238" s="2" t="s">
        <v>555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198</v>
      </c>
      <c r="C239" s="2" t="s">
        <v>207</v>
      </c>
      <c r="D239" s="2" t="s">
        <v>243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161</v>
      </c>
      <c r="C240" s="2" t="s">
        <v>167</v>
      </c>
      <c r="D240" s="2" t="s">
        <v>556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147</v>
      </c>
      <c r="C241" s="2" t="s">
        <v>148</v>
      </c>
      <c r="D241" s="2" t="s">
        <v>226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161</v>
      </c>
      <c r="C242" s="2" t="s">
        <v>167</v>
      </c>
      <c r="D242" s="2" t="s">
        <v>557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154</v>
      </c>
      <c r="C243" s="2" t="s">
        <v>343</v>
      </c>
      <c r="D243" s="2" t="s">
        <v>558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154</v>
      </c>
      <c r="C244" s="2" t="s">
        <v>335</v>
      </c>
      <c r="D244" s="2" t="s">
        <v>559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198</v>
      </c>
      <c r="C245" s="2" t="s">
        <v>202</v>
      </c>
      <c r="D245" s="2" t="s">
        <v>379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182</v>
      </c>
      <c r="C246" s="2" t="s">
        <v>271</v>
      </c>
      <c r="D246" s="2" t="s">
        <v>560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154</v>
      </c>
      <c r="C247" s="2" t="s">
        <v>343</v>
      </c>
      <c r="D247" s="2" t="s">
        <v>561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96</v>
      </c>
      <c r="C248" s="2" t="s">
        <v>96</v>
      </c>
      <c r="D248" s="2" t="s">
        <v>124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246</v>
      </c>
      <c r="C249" s="2" t="s">
        <v>314</v>
      </c>
      <c r="D249" s="2" t="s">
        <v>562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99</v>
      </c>
      <c r="C250" s="2" t="s">
        <v>133</v>
      </c>
      <c r="D250" s="2" t="s">
        <v>257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161</v>
      </c>
      <c r="C251" s="2" t="s">
        <v>167</v>
      </c>
      <c r="D251" s="2" t="s">
        <v>306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161</v>
      </c>
      <c r="C252" s="2" t="s">
        <v>167</v>
      </c>
      <c r="D252" s="2" t="s">
        <v>284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161</v>
      </c>
      <c r="C253" s="2" t="s">
        <v>167</v>
      </c>
      <c r="D253" s="2" t="s">
        <v>217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246</v>
      </c>
      <c r="C254" s="2" t="s">
        <v>432</v>
      </c>
      <c r="D254" s="2" t="s">
        <v>563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151</v>
      </c>
      <c r="C255" s="2" t="s">
        <v>247</v>
      </c>
      <c r="D255" s="2" t="s">
        <v>564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109</v>
      </c>
      <c r="C256" s="2" t="s">
        <v>205</v>
      </c>
      <c r="D256" s="2" t="s">
        <v>565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136</v>
      </c>
      <c r="C257" s="2" t="s">
        <v>409</v>
      </c>
      <c r="D257" s="2" t="s">
        <v>566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109</v>
      </c>
      <c r="C258" s="2" t="s">
        <v>282</v>
      </c>
      <c r="D258" s="2" t="s">
        <v>567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147</v>
      </c>
      <c r="C259" s="2" t="s">
        <v>227</v>
      </c>
      <c r="D259" s="2" t="s">
        <v>568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96</v>
      </c>
      <c r="C260" s="2" t="s">
        <v>452</v>
      </c>
      <c r="D260" s="2" t="s">
        <v>569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147</v>
      </c>
      <c r="C261" s="2" t="s">
        <v>255</v>
      </c>
      <c r="D261" s="2" t="s">
        <v>570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161</v>
      </c>
      <c r="C262" s="2" t="s">
        <v>167</v>
      </c>
      <c r="D262" s="2" t="s">
        <v>285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147</v>
      </c>
      <c r="C263" s="2" t="s">
        <v>176</v>
      </c>
      <c r="D263" s="2" t="s">
        <v>571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99</v>
      </c>
      <c r="C264" s="2" t="s">
        <v>133</v>
      </c>
      <c r="D264" s="2" t="s">
        <v>134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147</v>
      </c>
      <c r="C265" s="2" t="s">
        <v>270</v>
      </c>
      <c r="D265" s="2" t="s">
        <v>270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246</v>
      </c>
      <c r="C266" s="2" t="s">
        <v>432</v>
      </c>
      <c r="D266" s="2" t="s">
        <v>572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246</v>
      </c>
      <c r="C267" s="2" t="s">
        <v>386</v>
      </c>
      <c r="D267" s="2" t="s">
        <v>573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246</v>
      </c>
      <c r="C268" s="2" t="s">
        <v>386</v>
      </c>
      <c r="D268" s="2" t="s">
        <v>574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147</v>
      </c>
      <c r="C269" s="2" t="s">
        <v>148</v>
      </c>
      <c r="D269" s="2" t="s">
        <v>380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109</v>
      </c>
      <c r="C270" s="2" t="s">
        <v>180</v>
      </c>
      <c r="D270" s="2" t="s">
        <v>380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147</v>
      </c>
      <c r="C271" s="2" t="s">
        <v>255</v>
      </c>
      <c r="D271" s="2" t="s">
        <v>575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182</v>
      </c>
      <c r="C272" s="2" t="s">
        <v>426</v>
      </c>
      <c r="D272" s="2" t="s">
        <v>576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99</v>
      </c>
      <c r="C273" s="2" t="s">
        <v>303</v>
      </c>
      <c r="D273" s="2" t="s">
        <v>576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182</v>
      </c>
      <c r="C274" s="2" t="s">
        <v>426</v>
      </c>
      <c r="D274" s="2" t="s">
        <v>577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198</v>
      </c>
      <c r="C275" s="2" t="s">
        <v>260</v>
      </c>
      <c r="D275" s="2" t="s">
        <v>578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182</v>
      </c>
      <c r="C276" s="2" t="s">
        <v>183</v>
      </c>
      <c r="D276" s="2" t="s">
        <v>579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182</v>
      </c>
      <c r="C277" s="2" t="s">
        <v>444</v>
      </c>
      <c r="D277" s="2" t="s">
        <v>580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182</v>
      </c>
      <c r="C278" s="2" t="s">
        <v>475</v>
      </c>
      <c r="D278" s="2" t="s">
        <v>581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182</v>
      </c>
      <c r="C279" s="2" t="s">
        <v>244</v>
      </c>
      <c r="D279" s="2" t="s">
        <v>286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182</v>
      </c>
      <c r="C280" s="2" t="s">
        <v>244</v>
      </c>
      <c r="D280" s="2" t="s">
        <v>307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182</v>
      </c>
      <c r="C281" s="2" t="s">
        <v>244</v>
      </c>
      <c r="D281" s="2" t="s">
        <v>381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182</v>
      </c>
      <c r="C282" s="2" t="s">
        <v>244</v>
      </c>
      <c r="D282" s="2" t="s">
        <v>245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182</v>
      </c>
      <c r="C283" s="2" t="s">
        <v>244</v>
      </c>
      <c r="D283" s="2" t="s">
        <v>582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99</v>
      </c>
      <c r="C284" s="2" t="s">
        <v>133</v>
      </c>
      <c r="D284" s="2" t="s">
        <v>154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109</v>
      </c>
      <c r="C285" s="2" t="s">
        <v>180</v>
      </c>
      <c r="D285" s="2" t="s">
        <v>382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147</v>
      </c>
      <c r="C286" s="2" t="s">
        <v>416</v>
      </c>
      <c r="D286" s="2" t="s">
        <v>583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147</v>
      </c>
      <c r="C287" s="2" t="s">
        <v>270</v>
      </c>
      <c r="D287" s="2" t="s">
        <v>584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99</v>
      </c>
      <c r="C288" s="2" t="s">
        <v>133</v>
      </c>
      <c r="D288" s="2" t="s">
        <v>585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246</v>
      </c>
      <c r="C289" s="2" t="s">
        <v>432</v>
      </c>
      <c r="D289" s="2" t="s">
        <v>586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136</v>
      </c>
      <c r="C290" s="2" t="s">
        <v>316</v>
      </c>
      <c r="D290" s="2" t="s">
        <v>587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99</v>
      </c>
      <c r="C291" s="2" t="s">
        <v>133</v>
      </c>
      <c r="D291" s="2" t="s">
        <v>588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182</v>
      </c>
      <c r="C292" s="2" t="s">
        <v>475</v>
      </c>
      <c r="D292" s="2" t="s">
        <v>589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151</v>
      </c>
      <c r="C293" s="2" t="s">
        <v>247</v>
      </c>
      <c r="D293" s="2" t="s">
        <v>590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147</v>
      </c>
      <c r="C294" s="2" t="s">
        <v>214</v>
      </c>
      <c r="D294" s="2" t="s">
        <v>591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249</v>
      </c>
      <c r="C295" s="2" t="s">
        <v>411</v>
      </c>
      <c r="D295" s="2" t="s">
        <v>592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96</v>
      </c>
      <c r="C296" s="2" t="s">
        <v>103</v>
      </c>
      <c r="D296" s="2" t="s">
        <v>135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99</v>
      </c>
      <c r="C297" s="2" t="s">
        <v>100</v>
      </c>
      <c r="D297" s="2" t="s">
        <v>118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198</v>
      </c>
      <c r="C298" s="2" t="s">
        <v>202</v>
      </c>
      <c r="D298" s="2" t="s">
        <v>108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96</v>
      </c>
      <c r="C299" s="2" t="s">
        <v>96</v>
      </c>
      <c r="D299" s="2" t="s">
        <v>108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147</v>
      </c>
      <c r="C300" s="2" t="s">
        <v>275</v>
      </c>
      <c r="D300" s="2" t="s">
        <v>593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147</v>
      </c>
      <c r="C301" s="2" t="s">
        <v>442</v>
      </c>
      <c r="D301" s="2" t="s">
        <v>594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182</v>
      </c>
      <c r="C302" s="2" t="s">
        <v>444</v>
      </c>
      <c r="D302" s="2" t="s">
        <v>444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182</v>
      </c>
      <c r="C303" s="2" t="s">
        <v>364</v>
      </c>
      <c r="D303" s="2" t="s">
        <v>595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182</v>
      </c>
      <c r="C304" s="2" t="s">
        <v>369</v>
      </c>
      <c r="D304" s="2" t="s">
        <v>369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154</v>
      </c>
      <c r="C305" s="2" t="s">
        <v>300</v>
      </c>
      <c r="D305" s="2" t="s">
        <v>308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154</v>
      </c>
      <c r="C306" s="2" t="s">
        <v>393</v>
      </c>
      <c r="D306" s="2" t="s">
        <v>308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109</v>
      </c>
      <c r="C307" s="2" t="s">
        <v>191</v>
      </c>
      <c r="D307" s="2" t="s">
        <v>596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246</v>
      </c>
      <c r="C308" s="2" t="s">
        <v>246</v>
      </c>
      <c r="D308" s="2" t="s">
        <v>238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109</v>
      </c>
      <c r="C309" s="2" t="s">
        <v>110</v>
      </c>
      <c r="D309" s="2" t="s">
        <v>238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147</v>
      </c>
      <c r="C310" s="2" t="s">
        <v>227</v>
      </c>
      <c r="D310" s="2" t="s">
        <v>383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136</v>
      </c>
      <c r="C311" s="2" t="s">
        <v>400</v>
      </c>
      <c r="D311" s="2" t="s">
        <v>597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246</v>
      </c>
      <c r="C312" s="2" t="s">
        <v>386</v>
      </c>
      <c r="D312" s="2" t="s">
        <v>598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96</v>
      </c>
      <c r="C313" s="2" t="s">
        <v>599</v>
      </c>
      <c r="D313" s="2" t="s">
        <v>600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99</v>
      </c>
      <c r="C314" s="2" t="s">
        <v>303</v>
      </c>
      <c r="D314" s="2" t="s">
        <v>601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96</v>
      </c>
      <c r="C315" s="2" t="s">
        <v>599</v>
      </c>
      <c r="D315" s="2" t="s">
        <v>602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246</v>
      </c>
      <c r="C316" s="2" t="s">
        <v>246</v>
      </c>
      <c r="D316" s="2" t="s">
        <v>603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147</v>
      </c>
      <c r="C317" s="2" t="s">
        <v>227</v>
      </c>
      <c r="D317" s="2" t="s">
        <v>384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96</v>
      </c>
      <c r="C318" s="2" t="s">
        <v>96</v>
      </c>
      <c r="D318" s="2" t="s">
        <v>121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109</v>
      </c>
      <c r="C319" s="2" t="s">
        <v>282</v>
      </c>
      <c r="D319" s="2" t="s">
        <v>604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161</v>
      </c>
      <c r="C320" s="2" t="s">
        <v>167</v>
      </c>
      <c r="D320" s="2" t="s">
        <v>385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96</v>
      </c>
      <c r="C321" s="2" t="s">
        <v>599</v>
      </c>
      <c r="D321" s="2" t="s">
        <v>605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109</v>
      </c>
      <c r="C322" s="2" t="s">
        <v>438</v>
      </c>
      <c r="D322" s="2" t="s">
        <v>331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99</v>
      </c>
      <c r="C323" s="2" t="s">
        <v>303</v>
      </c>
      <c r="D323" s="2" t="s">
        <v>331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246</v>
      </c>
      <c r="C324" s="2" t="s">
        <v>333</v>
      </c>
      <c r="D324" s="2" t="s">
        <v>606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246</v>
      </c>
      <c r="C325" s="2" t="s">
        <v>314</v>
      </c>
      <c r="D325" s="2" t="s">
        <v>219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109</v>
      </c>
      <c r="C326" s="2" t="s">
        <v>219</v>
      </c>
      <c r="D326" s="2" t="s">
        <v>220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246</v>
      </c>
      <c r="C327" s="2" t="s">
        <v>333</v>
      </c>
      <c r="D327" s="2" t="s">
        <v>607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109</v>
      </c>
      <c r="C328" s="2" t="s">
        <v>191</v>
      </c>
      <c r="D328" s="2" t="s">
        <v>608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246</v>
      </c>
      <c r="C329" s="2" t="s">
        <v>333</v>
      </c>
      <c r="D329" s="2" t="s">
        <v>609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151</v>
      </c>
      <c r="C330" s="2" t="s">
        <v>247</v>
      </c>
      <c r="D330" s="2" t="s">
        <v>248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246</v>
      </c>
      <c r="C331" s="2" t="s">
        <v>386</v>
      </c>
      <c r="D331" s="2" t="s">
        <v>387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198</v>
      </c>
      <c r="C332" s="2" t="s">
        <v>345</v>
      </c>
      <c r="D332" s="2" t="s">
        <v>388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109</v>
      </c>
      <c r="C333" s="2" t="s">
        <v>110</v>
      </c>
      <c r="D333" s="2" t="s">
        <v>228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198</v>
      </c>
      <c r="C334" s="2" t="s">
        <v>258</v>
      </c>
      <c r="D334" s="2" t="s">
        <v>259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154</v>
      </c>
      <c r="C335" s="2" t="s">
        <v>393</v>
      </c>
      <c r="D335" s="2" t="s">
        <v>610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109</v>
      </c>
      <c r="C336" s="2" t="s">
        <v>438</v>
      </c>
      <c r="D336" s="2" t="s">
        <v>611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109</v>
      </c>
      <c r="C337" s="2" t="s">
        <v>110</v>
      </c>
      <c r="D337" s="2" t="s">
        <v>612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99</v>
      </c>
      <c r="C338" s="2" t="s">
        <v>133</v>
      </c>
      <c r="D338" s="2" t="s">
        <v>332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109</v>
      </c>
      <c r="C339" s="2" t="s">
        <v>180</v>
      </c>
      <c r="D339" s="2" t="s">
        <v>287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109</v>
      </c>
      <c r="C340" s="2" t="s">
        <v>438</v>
      </c>
      <c r="D340" s="2" t="s">
        <v>613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246</v>
      </c>
      <c r="C341" s="2" t="s">
        <v>333</v>
      </c>
      <c r="D341" s="2" t="s">
        <v>614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109</v>
      </c>
      <c r="C342" s="2" t="s">
        <v>180</v>
      </c>
      <c r="D342" s="2" t="s">
        <v>309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99</v>
      </c>
      <c r="C343" s="2" t="s">
        <v>210</v>
      </c>
      <c r="D343" s="2" t="s">
        <v>615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246</v>
      </c>
      <c r="C344" s="2" t="s">
        <v>432</v>
      </c>
      <c r="D344" s="2" t="s">
        <v>616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246</v>
      </c>
      <c r="C345" s="2" t="s">
        <v>246</v>
      </c>
      <c r="D345" s="2" t="s">
        <v>288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109</v>
      </c>
      <c r="C346" s="2" t="s">
        <v>438</v>
      </c>
      <c r="D346" s="2" t="s">
        <v>617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246</v>
      </c>
      <c r="C347" s="2" t="s">
        <v>234</v>
      </c>
      <c r="D347" s="2" t="s">
        <v>618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147</v>
      </c>
      <c r="C348" s="2" t="s">
        <v>275</v>
      </c>
      <c r="D348" s="2" t="s">
        <v>619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249</v>
      </c>
      <c r="C349" s="2" t="s">
        <v>250</v>
      </c>
      <c r="D349" s="2" t="s">
        <v>251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147</v>
      </c>
      <c r="C350" s="2" t="s">
        <v>442</v>
      </c>
      <c r="D350" s="2" t="s">
        <v>620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182</v>
      </c>
      <c r="C351" s="2" t="s">
        <v>475</v>
      </c>
      <c r="D351" s="2" t="s">
        <v>621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154</v>
      </c>
      <c r="C352" s="2" t="s">
        <v>328</v>
      </c>
      <c r="D352" s="2" t="s">
        <v>622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246</v>
      </c>
      <c r="C353" s="2" t="s">
        <v>246</v>
      </c>
      <c r="D353" s="2" t="s">
        <v>623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109</v>
      </c>
      <c r="C354" s="2" t="s">
        <v>267</v>
      </c>
      <c r="D354" s="2" t="s">
        <v>623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96</v>
      </c>
      <c r="C355" s="2" t="s">
        <v>96</v>
      </c>
      <c r="D355" s="2" t="s">
        <v>126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161</v>
      </c>
      <c r="C356" s="2" t="s">
        <v>167</v>
      </c>
      <c r="D356" s="2" t="s">
        <v>624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246</v>
      </c>
      <c r="C357" s="2" t="s">
        <v>246</v>
      </c>
      <c r="D357" s="2" t="s">
        <v>625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109</v>
      </c>
      <c r="C358" s="2" t="s">
        <v>438</v>
      </c>
      <c r="D358" s="2" t="s">
        <v>626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198</v>
      </c>
      <c r="C359" s="2" t="s">
        <v>260</v>
      </c>
      <c r="D359" s="2" t="s">
        <v>627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109</v>
      </c>
      <c r="C360" s="2" t="s">
        <v>352</v>
      </c>
      <c r="D360" s="2" t="s">
        <v>627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147</v>
      </c>
      <c r="C361" s="2" t="s">
        <v>275</v>
      </c>
      <c r="D361" s="2" t="s">
        <v>389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99</v>
      </c>
      <c r="C362" s="2" t="s">
        <v>240</v>
      </c>
      <c r="D362" s="2" t="s">
        <v>389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154</v>
      </c>
      <c r="C363" s="2" t="s">
        <v>393</v>
      </c>
      <c r="D363" s="2" t="s">
        <v>628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198</v>
      </c>
      <c r="C364" s="2" t="s">
        <v>258</v>
      </c>
      <c r="D364" s="2" t="s">
        <v>232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147</v>
      </c>
      <c r="C365" s="2" t="s">
        <v>176</v>
      </c>
      <c r="D365" s="2" t="s">
        <v>232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96</v>
      </c>
      <c r="C366" s="2" t="s">
        <v>96</v>
      </c>
      <c r="D366" s="2" t="s">
        <v>117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96</v>
      </c>
      <c r="C367" s="2" t="s">
        <v>141</v>
      </c>
      <c r="D367" s="2" t="s">
        <v>209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154</v>
      </c>
      <c r="C368" s="2" t="s">
        <v>335</v>
      </c>
      <c r="D368" s="2" t="s">
        <v>629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99</v>
      </c>
      <c r="C369" s="2" t="s">
        <v>210</v>
      </c>
      <c r="D369" s="2" t="s">
        <v>289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246</v>
      </c>
      <c r="C370" s="2" t="s">
        <v>314</v>
      </c>
      <c r="D370" s="2" t="s">
        <v>310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109</v>
      </c>
      <c r="C371" s="2" t="s">
        <v>310</v>
      </c>
      <c r="D371" s="2" t="s">
        <v>311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246</v>
      </c>
      <c r="C372" s="2" t="s">
        <v>333</v>
      </c>
      <c r="D372" s="2" t="s">
        <v>630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161</v>
      </c>
      <c r="C373" s="2" t="s">
        <v>167</v>
      </c>
      <c r="D373" s="2" t="s">
        <v>333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246</v>
      </c>
      <c r="C374" s="2" t="s">
        <v>333</v>
      </c>
      <c r="D374" s="2" t="s">
        <v>334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246</v>
      </c>
      <c r="C375" s="2" t="s">
        <v>333</v>
      </c>
      <c r="D375" s="2" t="s">
        <v>631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246</v>
      </c>
      <c r="C376" s="2" t="s">
        <v>386</v>
      </c>
      <c r="D376" s="2" t="s">
        <v>632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99</v>
      </c>
      <c r="C377" s="2" t="s">
        <v>303</v>
      </c>
      <c r="D377" s="2" t="s">
        <v>633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154</v>
      </c>
      <c r="C378" s="2" t="s">
        <v>335</v>
      </c>
      <c r="D378" s="2" t="s">
        <v>336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109</v>
      </c>
      <c r="C379" s="2" t="s">
        <v>282</v>
      </c>
      <c r="D379" s="2" t="s">
        <v>336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99</v>
      </c>
      <c r="C380" s="2" t="s">
        <v>210</v>
      </c>
      <c r="D380" s="2" t="s">
        <v>211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136</v>
      </c>
      <c r="C381" s="2" t="s">
        <v>136</v>
      </c>
      <c r="D381" s="2" t="s">
        <v>290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147</v>
      </c>
      <c r="C382" s="2" t="s">
        <v>212</v>
      </c>
      <c r="D382" s="2" t="s">
        <v>634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246</v>
      </c>
      <c r="C383" s="2" t="s">
        <v>386</v>
      </c>
      <c r="D383" s="2" t="s">
        <v>635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154</v>
      </c>
      <c r="C384" s="2" t="s">
        <v>300</v>
      </c>
      <c r="D384" s="2" t="s">
        <v>390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109</v>
      </c>
      <c r="C385" s="2" t="s">
        <v>312</v>
      </c>
      <c r="D385" s="2" t="s">
        <v>313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154</v>
      </c>
      <c r="C386" s="2" t="s">
        <v>402</v>
      </c>
      <c r="D386" s="2" t="s">
        <v>636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246</v>
      </c>
      <c r="C387" s="2" t="s">
        <v>314</v>
      </c>
      <c r="D387" s="2" t="s">
        <v>637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198</v>
      </c>
      <c r="C388" s="2" t="s">
        <v>258</v>
      </c>
      <c r="D388" s="2" t="s">
        <v>638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154</v>
      </c>
      <c r="C389" s="2" t="s">
        <v>343</v>
      </c>
      <c r="D389" s="2" t="s">
        <v>638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109</v>
      </c>
      <c r="C390" s="2" t="s">
        <v>219</v>
      </c>
      <c r="D390" s="2" t="s">
        <v>638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246</v>
      </c>
      <c r="C391" s="2" t="s">
        <v>246</v>
      </c>
      <c r="D391" s="2" t="s">
        <v>639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198</v>
      </c>
      <c r="C392" s="2" t="s">
        <v>258</v>
      </c>
      <c r="D392" s="2" t="s">
        <v>640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109</v>
      </c>
      <c r="C393" s="2" t="s">
        <v>310</v>
      </c>
      <c r="D393" s="2" t="s">
        <v>641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182</v>
      </c>
      <c r="C394" s="2" t="s">
        <v>428</v>
      </c>
      <c r="D394" s="2" t="s">
        <v>642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147</v>
      </c>
      <c r="C395" s="2" t="s">
        <v>291</v>
      </c>
      <c r="D395" s="2" t="s">
        <v>194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109</v>
      </c>
      <c r="C396" s="2" t="s">
        <v>110</v>
      </c>
      <c r="D396" s="2" t="s">
        <v>194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147</v>
      </c>
      <c r="C397" s="2" t="s">
        <v>291</v>
      </c>
      <c r="D397" s="2" t="s">
        <v>643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147</v>
      </c>
      <c r="C398" s="2" t="s">
        <v>270</v>
      </c>
      <c r="D398" s="2" t="s">
        <v>337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246</v>
      </c>
      <c r="C399" s="2" t="s">
        <v>246</v>
      </c>
      <c r="D399" s="2" t="s">
        <v>337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246</v>
      </c>
      <c r="C400" s="2" t="s">
        <v>644</v>
      </c>
      <c r="D400" s="2" t="s">
        <v>645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154</v>
      </c>
      <c r="C401" s="2" t="s">
        <v>338</v>
      </c>
      <c r="D401" s="2" t="s">
        <v>339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154</v>
      </c>
      <c r="C402" s="2" t="s">
        <v>402</v>
      </c>
      <c r="D402" s="2" t="s">
        <v>646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109</v>
      </c>
      <c r="C403" s="2" t="s">
        <v>352</v>
      </c>
      <c r="D403" s="2" t="s">
        <v>646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154</v>
      </c>
      <c r="C404" s="2" t="s">
        <v>393</v>
      </c>
      <c r="D404" s="2" t="s">
        <v>647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154</v>
      </c>
      <c r="C405" s="2" t="s">
        <v>393</v>
      </c>
      <c r="D405" s="2" t="s">
        <v>648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99</v>
      </c>
      <c r="C406" s="2" t="s">
        <v>133</v>
      </c>
      <c r="D406" s="2" t="s">
        <v>340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109</v>
      </c>
      <c r="C407" s="2" t="s">
        <v>114</v>
      </c>
      <c r="D407" s="2" t="s">
        <v>649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99</v>
      </c>
      <c r="C408" s="2" t="s">
        <v>303</v>
      </c>
      <c r="D408" s="2" t="s">
        <v>391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154</v>
      </c>
      <c r="C409" s="2" t="s">
        <v>343</v>
      </c>
      <c r="D409" s="2" t="s">
        <v>650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109</v>
      </c>
      <c r="C410" s="2" t="s">
        <v>219</v>
      </c>
      <c r="D410" s="2" t="s">
        <v>341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147</v>
      </c>
      <c r="C411" s="2" t="s">
        <v>214</v>
      </c>
      <c r="D411" s="2" t="s">
        <v>651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246</v>
      </c>
      <c r="C412" s="2" t="s">
        <v>246</v>
      </c>
      <c r="D412" s="2" t="s">
        <v>392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154</v>
      </c>
      <c r="C413" s="2" t="s">
        <v>393</v>
      </c>
      <c r="D413" s="2" t="s">
        <v>394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109</v>
      </c>
      <c r="C414" s="2" t="s">
        <v>267</v>
      </c>
      <c r="D414" s="2" t="s">
        <v>652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246</v>
      </c>
      <c r="C415" s="2" t="s">
        <v>314</v>
      </c>
      <c r="D415" s="2" t="s">
        <v>315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182</v>
      </c>
      <c r="C416" s="2" t="s">
        <v>183</v>
      </c>
      <c r="D416" s="2" t="s">
        <v>653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109</v>
      </c>
      <c r="C417" s="2" t="s">
        <v>310</v>
      </c>
      <c r="D417" s="2" t="s">
        <v>654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249</v>
      </c>
      <c r="C418" s="2" t="s">
        <v>250</v>
      </c>
      <c r="D418" s="2" t="s">
        <v>395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182</v>
      </c>
      <c r="C419" s="2" t="s">
        <v>364</v>
      </c>
      <c r="D419" s="2" t="s">
        <v>655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136</v>
      </c>
      <c r="C420" s="2" t="s">
        <v>316</v>
      </c>
      <c r="D420" s="2" t="s">
        <v>317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246</v>
      </c>
      <c r="C421" s="2" t="s">
        <v>644</v>
      </c>
      <c r="D421" s="2" t="s">
        <v>656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96</v>
      </c>
      <c r="C422" s="2" t="s">
        <v>103</v>
      </c>
      <c r="D422" s="2" t="s">
        <v>169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154</v>
      </c>
      <c r="C423" s="2" t="s">
        <v>343</v>
      </c>
      <c r="D423" s="2" t="s">
        <v>657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99</v>
      </c>
      <c r="C424" s="2" t="s">
        <v>133</v>
      </c>
      <c r="D424" s="2" t="s">
        <v>233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151</v>
      </c>
      <c r="C425" s="2" t="s">
        <v>152</v>
      </c>
      <c r="D425" s="2" t="s">
        <v>153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136</v>
      </c>
      <c r="C426" s="2" t="s">
        <v>409</v>
      </c>
      <c r="D426" s="2" t="s">
        <v>658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161</v>
      </c>
      <c r="C427" s="2" t="s">
        <v>162</v>
      </c>
      <c r="D427" s="2" t="s">
        <v>196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136</v>
      </c>
      <c r="C428" s="2" t="s">
        <v>398</v>
      </c>
      <c r="D428" s="2" t="s">
        <v>196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246</v>
      </c>
      <c r="C429" s="2" t="s">
        <v>314</v>
      </c>
      <c r="D429" s="2" t="s">
        <v>659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154</v>
      </c>
      <c r="C430" s="2" t="s">
        <v>300</v>
      </c>
      <c r="D430" s="2" t="s">
        <v>318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109</v>
      </c>
      <c r="C431" s="2" t="s">
        <v>438</v>
      </c>
      <c r="D431" s="2" t="s">
        <v>660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147</v>
      </c>
      <c r="C432" s="2" t="s">
        <v>324</v>
      </c>
      <c r="D432" s="2" t="s">
        <v>661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109</v>
      </c>
      <c r="C433" s="2" t="s">
        <v>282</v>
      </c>
      <c r="D433" s="2" t="s">
        <v>342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182</v>
      </c>
      <c r="C434" s="2" t="s">
        <v>364</v>
      </c>
      <c r="D434" s="2" t="s">
        <v>662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182</v>
      </c>
      <c r="C435" s="2" t="s">
        <v>444</v>
      </c>
      <c r="D435" s="2" t="s">
        <v>663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182</v>
      </c>
      <c r="C436" s="2" t="s">
        <v>271</v>
      </c>
      <c r="D436" s="2" t="s">
        <v>396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161</v>
      </c>
      <c r="C437" s="2" t="s">
        <v>222</v>
      </c>
      <c r="D437" s="2" t="s">
        <v>664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144</v>
      </c>
      <c r="C438" s="2" t="s">
        <v>144</v>
      </c>
      <c r="D438" s="2" t="s">
        <v>145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198</v>
      </c>
      <c r="C439" s="2" t="s">
        <v>260</v>
      </c>
      <c r="D439" s="2" t="s">
        <v>261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182</v>
      </c>
      <c r="C440" s="2" t="s">
        <v>271</v>
      </c>
      <c r="D440" s="2" t="s">
        <v>272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182</v>
      </c>
      <c r="C441" s="2" t="s">
        <v>364</v>
      </c>
      <c r="D441" s="2" t="s">
        <v>665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136</v>
      </c>
      <c r="C442" s="2" t="s">
        <v>398</v>
      </c>
      <c r="D442" s="2" t="s">
        <v>666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246</v>
      </c>
      <c r="C443" s="2" t="s">
        <v>333</v>
      </c>
      <c r="D443" s="2" t="s">
        <v>667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147</v>
      </c>
      <c r="C444" s="2" t="s">
        <v>358</v>
      </c>
      <c r="D444" s="2" t="s">
        <v>397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136</v>
      </c>
      <c r="C445" s="2" t="s">
        <v>137</v>
      </c>
      <c r="D445" s="2" t="s">
        <v>138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99</v>
      </c>
      <c r="C446" s="2" t="s">
        <v>240</v>
      </c>
      <c r="D446" s="2" t="s">
        <v>273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136</v>
      </c>
      <c r="C447" s="2" t="s">
        <v>136</v>
      </c>
      <c r="D447" s="2" t="s">
        <v>252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136</v>
      </c>
      <c r="C448" s="2" t="s">
        <v>400</v>
      </c>
      <c r="D448" s="2" t="s">
        <v>668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99</v>
      </c>
      <c r="C449" s="2" t="s">
        <v>100</v>
      </c>
      <c r="D449" s="2" t="s">
        <v>178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147</v>
      </c>
      <c r="C450" s="2" t="s">
        <v>148</v>
      </c>
      <c r="D450" s="2" t="s">
        <v>166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109</v>
      </c>
      <c r="C451" s="2" t="s">
        <v>110</v>
      </c>
      <c r="D451" s="2" t="s">
        <v>188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99</v>
      </c>
      <c r="C452" s="2" t="s">
        <v>133</v>
      </c>
      <c r="D452" s="2" t="s">
        <v>292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154</v>
      </c>
      <c r="C453" s="2" t="s">
        <v>343</v>
      </c>
      <c r="D453" s="2" t="s">
        <v>344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198</v>
      </c>
      <c r="C454" s="2" t="s">
        <v>345</v>
      </c>
      <c r="D454" s="2" t="s">
        <v>346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96</v>
      </c>
      <c r="C455" s="2" t="s">
        <v>103</v>
      </c>
      <c r="D455" s="2" t="s">
        <v>132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246</v>
      </c>
      <c r="C456" s="2" t="s">
        <v>644</v>
      </c>
      <c r="D456" s="2" t="s">
        <v>669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96</v>
      </c>
      <c r="C457" s="2" t="s">
        <v>670</v>
      </c>
      <c r="D457" s="2" t="s">
        <v>671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96</v>
      </c>
      <c r="C458" s="2" t="s">
        <v>670</v>
      </c>
      <c r="D458" s="2" t="s">
        <v>672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96</v>
      </c>
      <c r="C459" s="2" t="s">
        <v>96</v>
      </c>
      <c r="D459" s="2" t="s">
        <v>98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147</v>
      </c>
      <c r="C460" s="2" t="s">
        <v>270</v>
      </c>
      <c r="D460" s="2" t="s">
        <v>673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198</v>
      </c>
      <c r="C461" s="2" t="s">
        <v>199</v>
      </c>
      <c r="D461" s="2" t="s">
        <v>253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136</v>
      </c>
      <c r="C462" s="2" t="s">
        <v>398</v>
      </c>
      <c r="D462" s="2" t="s">
        <v>399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136</v>
      </c>
      <c r="C463" s="2" t="s">
        <v>400</v>
      </c>
      <c r="D463" s="2" t="s">
        <v>401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136</v>
      </c>
      <c r="C464" s="2" t="s">
        <v>398</v>
      </c>
      <c r="D464" s="2" t="s">
        <v>674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147</v>
      </c>
      <c r="C465" s="2" t="s">
        <v>214</v>
      </c>
      <c r="D465" s="2" t="s">
        <v>674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246</v>
      </c>
      <c r="C466" s="2" t="s">
        <v>333</v>
      </c>
      <c r="D466" s="2" t="s">
        <v>674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147</v>
      </c>
      <c r="C467" s="2" t="s">
        <v>148</v>
      </c>
      <c r="D467" s="2" t="s">
        <v>675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147</v>
      </c>
      <c r="C468" s="2" t="s">
        <v>255</v>
      </c>
      <c r="D468" s="2" t="s">
        <v>676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246</v>
      </c>
      <c r="C469" s="2" t="s">
        <v>234</v>
      </c>
      <c r="D469" s="2" t="s">
        <v>676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154</v>
      </c>
      <c r="C470" s="2" t="s">
        <v>402</v>
      </c>
      <c r="D470" s="2" t="s">
        <v>403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154</v>
      </c>
      <c r="C471" s="2" t="s">
        <v>402</v>
      </c>
      <c r="D471" s="2" t="s">
        <v>404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246</v>
      </c>
      <c r="C472" s="2" t="s">
        <v>234</v>
      </c>
      <c r="D472" s="2" t="s">
        <v>677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96</v>
      </c>
      <c r="C473" s="2" t="s">
        <v>96</v>
      </c>
      <c r="D473" s="2" t="s">
        <v>130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96</v>
      </c>
      <c r="C474" s="2" t="s">
        <v>452</v>
      </c>
      <c r="D474" s="2" t="s">
        <v>678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147</v>
      </c>
      <c r="C475" s="2" t="s">
        <v>358</v>
      </c>
      <c r="D475" s="2" t="s">
        <v>679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151</v>
      </c>
      <c r="C476" s="2" t="s">
        <v>152</v>
      </c>
      <c r="D476" s="2" t="s">
        <v>680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246</v>
      </c>
      <c r="C477" s="2" t="s">
        <v>644</v>
      </c>
      <c r="D477" s="2" t="s">
        <v>681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147</v>
      </c>
      <c r="C478" s="2" t="s">
        <v>255</v>
      </c>
      <c r="D478" s="2" t="s">
        <v>107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147</v>
      </c>
      <c r="C479" s="2" t="s">
        <v>176</v>
      </c>
      <c r="D479" s="2" t="s">
        <v>107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96</v>
      </c>
      <c r="C480" s="2" t="s">
        <v>96</v>
      </c>
      <c r="D480" s="2" t="s">
        <v>107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96</v>
      </c>
      <c r="C481" s="2" t="s">
        <v>599</v>
      </c>
      <c r="D481" s="2" t="s">
        <v>682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198</v>
      </c>
      <c r="C482" s="2" t="s">
        <v>199</v>
      </c>
      <c r="D482" s="2" t="s">
        <v>200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246</v>
      </c>
      <c r="C483" s="2" t="s">
        <v>333</v>
      </c>
      <c r="D483" s="2" t="s">
        <v>683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182</v>
      </c>
      <c r="C484" s="2" t="s">
        <v>364</v>
      </c>
      <c r="D484" s="2" t="s">
        <v>683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154</v>
      </c>
      <c r="C485" s="2" t="s">
        <v>343</v>
      </c>
      <c r="D485" s="2" t="s">
        <v>684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246</v>
      </c>
      <c r="C486" s="2" t="s">
        <v>386</v>
      </c>
      <c r="D486" s="2" t="s">
        <v>685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154</v>
      </c>
      <c r="C487" s="2" t="s">
        <v>328</v>
      </c>
      <c r="D487" s="2" t="s">
        <v>347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182</v>
      </c>
      <c r="C488" s="2" t="s">
        <v>444</v>
      </c>
      <c r="D488" s="2" t="s">
        <v>686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198</v>
      </c>
      <c r="C489" s="2" t="s">
        <v>258</v>
      </c>
      <c r="D489" s="2" t="s">
        <v>687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109</v>
      </c>
      <c r="C490" s="2" t="s">
        <v>282</v>
      </c>
      <c r="D490" s="2" t="s">
        <v>405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151</v>
      </c>
      <c r="C491" s="2" t="s">
        <v>152</v>
      </c>
      <c r="D491" s="2" t="s">
        <v>152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136</v>
      </c>
      <c r="C492" s="2" t="s">
        <v>400</v>
      </c>
      <c r="D492" s="2" t="s">
        <v>688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109</v>
      </c>
      <c r="C493" s="2" t="s">
        <v>310</v>
      </c>
      <c r="D493" s="2" t="s">
        <v>689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136</v>
      </c>
      <c r="C494" s="2" t="s">
        <v>398</v>
      </c>
      <c r="D494" s="2" t="s">
        <v>690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99</v>
      </c>
      <c r="C495" s="2" t="s">
        <v>133</v>
      </c>
      <c r="D495" s="2" t="s">
        <v>156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147</v>
      </c>
      <c r="C496" s="2" t="s">
        <v>324</v>
      </c>
      <c r="D496" s="2" t="s">
        <v>406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198</v>
      </c>
      <c r="C497" s="2" t="s">
        <v>207</v>
      </c>
      <c r="D497" s="2" t="s">
        <v>234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246</v>
      </c>
      <c r="C498" s="2" t="s">
        <v>234</v>
      </c>
      <c r="D498" s="2" t="s">
        <v>691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109</v>
      </c>
      <c r="C499" s="2" t="s">
        <v>110</v>
      </c>
      <c r="D499" s="2" t="s">
        <v>254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154</v>
      </c>
      <c r="C500" s="2" t="s">
        <v>402</v>
      </c>
      <c r="D500" s="2" t="s">
        <v>692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136</v>
      </c>
      <c r="C501" s="2" t="s">
        <v>316</v>
      </c>
      <c r="D501" s="2" t="s">
        <v>319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147</v>
      </c>
      <c r="C502" s="2" t="s">
        <v>291</v>
      </c>
      <c r="D502" s="2" t="s">
        <v>693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147</v>
      </c>
      <c r="C503" s="2" t="s">
        <v>291</v>
      </c>
      <c r="D503" s="2" t="s">
        <v>694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147</v>
      </c>
      <c r="C504" s="2" t="s">
        <v>442</v>
      </c>
      <c r="D504" s="2" t="s">
        <v>695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154</v>
      </c>
      <c r="C505" s="2" t="s">
        <v>402</v>
      </c>
      <c r="D505" s="2" t="s">
        <v>407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147</v>
      </c>
      <c r="C506" s="2" t="s">
        <v>212</v>
      </c>
      <c r="D506" s="2" t="s">
        <v>348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151</v>
      </c>
      <c r="C507" s="2" t="s">
        <v>152</v>
      </c>
      <c r="D507" s="2" t="s">
        <v>696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96</v>
      </c>
      <c r="C508" s="2" t="s">
        <v>96</v>
      </c>
      <c r="D508" s="2" t="s">
        <v>158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198</v>
      </c>
      <c r="C509" s="2" t="s">
        <v>207</v>
      </c>
      <c r="D509" s="2" t="s">
        <v>697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147</v>
      </c>
      <c r="C510" s="2" t="s">
        <v>212</v>
      </c>
      <c r="D510" s="2" t="s">
        <v>235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99</v>
      </c>
      <c r="C511" s="2" t="s">
        <v>133</v>
      </c>
      <c r="D511" s="2" t="s">
        <v>139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136</v>
      </c>
      <c r="C512" s="2" t="s">
        <v>316</v>
      </c>
      <c r="D512" s="2" t="s">
        <v>698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144</v>
      </c>
      <c r="C513" s="2" t="s">
        <v>144</v>
      </c>
      <c r="D513" s="2" t="s">
        <v>189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136</v>
      </c>
      <c r="C514" s="2" t="s">
        <v>136</v>
      </c>
      <c r="D514" s="2" t="s">
        <v>218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151</v>
      </c>
      <c r="C515" s="2" t="s">
        <v>247</v>
      </c>
      <c r="D515" s="2" t="s">
        <v>699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109</v>
      </c>
      <c r="C516" s="2" t="s">
        <v>310</v>
      </c>
      <c r="D516" s="2" t="s">
        <v>700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99</v>
      </c>
      <c r="C517" s="2" t="s">
        <v>240</v>
      </c>
      <c r="D517" s="2" t="s">
        <v>320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161</v>
      </c>
      <c r="C518" s="2" t="s">
        <v>161</v>
      </c>
      <c r="D518" s="2" t="s">
        <v>701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161</v>
      </c>
      <c r="C519" s="2" t="s">
        <v>162</v>
      </c>
      <c r="D519" s="2" t="s">
        <v>274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161</v>
      </c>
      <c r="C520" s="2" t="s">
        <v>162</v>
      </c>
      <c r="D520" s="2" t="s">
        <v>702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246</v>
      </c>
      <c r="C521" s="2" t="s">
        <v>644</v>
      </c>
      <c r="D521" s="2" t="s">
        <v>703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182</v>
      </c>
      <c r="C522" s="2" t="s">
        <v>244</v>
      </c>
      <c r="D522" s="2" t="s">
        <v>704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109</v>
      </c>
      <c r="C523" s="2" t="s">
        <v>180</v>
      </c>
      <c r="D523" s="2" t="s">
        <v>705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147</v>
      </c>
      <c r="C524" s="2" t="s">
        <v>442</v>
      </c>
      <c r="D524" s="2" t="s">
        <v>706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154</v>
      </c>
      <c r="C525" s="2" t="s">
        <v>335</v>
      </c>
      <c r="D525" s="2" t="s">
        <v>707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154</v>
      </c>
      <c r="C526" s="2" t="s">
        <v>335</v>
      </c>
      <c r="D526" s="2" t="s">
        <v>708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109</v>
      </c>
      <c r="C527" s="2" t="s">
        <v>312</v>
      </c>
      <c r="D527" s="2" t="s">
        <v>709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147</v>
      </c>
      <c r="C528" s="2" t="s">
        <v>148</v>
      </c>
      <c r="D528" s="2" t="s">
        <v>710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161</v>
      </c>
      <c r="C529" s="2" t="s">
        <v>162</v>
      </c>
      <c r="D529" s="2" t="s">
        <v>349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109</v>
      </c>
      <c r="C530" s="2" t="s">
        <v>114</v>
      </c>
      <c r="D530" s="2" t="s">
        <v>711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147</v>
      </c>
      <c r="C531" s="2" t="s">
        <v>350</v>
      </c>
      <c r="D531" s="2" t="s">
        <v>351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147</v>
      </c>
      <c r="C532" s="2" t="s">
        <v>270</v>
      </c>
      <c r="D532" s="2" t="s">
        <v>712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154</v>
      </c>
      <c r="C533" s="2" t="s">
        <v>328</v>
      </c>
      <c r="D533" s="2" t="s">
        <v>713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96</v>
      </c>
      <c r="C534" s="2" t="s">
        <v>96</v>
      </c>
      <c r="D534" s="2" t="s">
        <v>129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182</v>
      </c>
      <c r="C535" s="2" t="s">
        <v>369</v>
      </c>
      <c r="D535" s="2" t="s">
        <v>714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151</v>
      </c>
      <c r="C536" s="2" t="s">
        <v>205</v>
      </c>
      <c r="D536" s="2" t="s">
        <v>715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151</v>
      </c>
      <c r="C537" s="2" t="s">
        <v>205</v>
      </c>
      <c r="D537" s="2" t="s">
        <v>716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109</v>
      </c>
      <c r="C538" s="2" t="s">
        <v>352</v>
      </c>
      <c r="D538" s="2" t="s">
        <v>353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198</v>
      </c>
      <c r="C539" s="2" t="s">
        <v>199</v>
      </c>
      <c r="D539" s="2" t="s">
        <v>408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109</v>
      </c>
      <c r="C540" s="2" t="s">
        <v>180</v>
      </c>
      <c r="D540" s="2" t="s">
        <v>408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198</v>
      </c>
      <c r="C541" s="2" t="s">
        <v>202</v>
      </c>
      <c r="D541" s="2" t="s">
        <v>203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246</v>
      </c>
      <c r="C542" s="2" t="s">
        <v>333</v>
      </c>
      <c r="D542" s="2" t="s">
        <v>717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151</v>
      </c>
      <c r="C543" s="2" t="s">
        <v>205</v>
      </c>
      <c r="D543" s="2" t="s">
        <v>718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198</v>
      </c>
      <c r="C544" s="2" t="s">
        <v>199</v>
      </c>
      <c r="D544" s="2" t="s">
        <v>410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136</v>
      </c>
      <c r="C545" s="2" t="s">
        <v>409</v>
      </c>
      <c r="D545" s="2" t="s">
        <v>410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109</v>
      </c>
      <c r="C546" s="2" t="s">
        <v>205</v>
      </c>
      <c r="D546" s="2" t="s">
        <v>719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249</v>
      </c>
      <c r="C547" s="2" t="s">
        <v>411</v>
      </c>
      <c r="D547" s="2" t="s">
        <v>412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147</v>
      </c>
      <c r="C548" s="2" t="s">
        <v>324</v>
      </c>
      <c r="D548" s="2" t="s">
        <v>413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109</v>
      </c>
      <c r="C549" s="2" t="s">
        <v>180</v>
      </c>
      <c r="D549" s="2" t="s">
        <v>414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147</v>
      </c>
      <c r="C550" s="2" t="s">
        <v>212</v>
      </c>
      <c r="D550" s="2" t="s">
        <v>213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109</v>
      </c>
      <c r="C551" s="2" t="s">
        <v>110</v>
      </c>
      <c r="D551" s="2" t="s">
        <v>165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182</v>
      </c>
      <c r="C552" s="2" t="s">
        <v>364</v>
      </c>
      <c r="D552" s="2" t="s">
        <v>720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147</v>
      </c>
      <c r="C553" s="2" t="s">
        <v>291</v>
      </c>
      <c r="D553" s="2" t="s">
        <v>721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109</v>
      </c>
      <c r="C554" s="2" t="s">
        <v>205</v>
      </c>
      <c r="D554" s="2" t="s">
        <v>722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96</v>
      </c>
      <c r="C555" s="2" t="s">
        <v>103</v>
      </c>
      <c r="D555" s="2" t="s">
        <v>143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154</v>
      </c>
      <c r="C556" s="2" t="s">
        <v>328</v>
      </c>
      <c r="D556" s="2" t="s">
        <v>354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246</v>
      </c>
      <c r="C557" s="2" t="s">
        <v>246</v>
      </c>
      <c r="D557" s="2" t="s">
        <v>354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136</v>
      </c>
      <c r="C558" s="2" t="s">
        <v>136</v>
      </c>
      <c r="D558" s="2" t="s">
        <v>185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96</v>
      </c>
      <c r="C559" s="2" t="s">
        <v>599</v>
      </c>
      <c r="D559" s="2" t="s">
        <v>723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99</v>
      </c>
      <c r="C560" s="2" t="s">
        <v>240</v>
      </c>
      <c r="D560" s="2" t="s">
        <v>415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136</v>
      </c>
      <c r="C561" s="2" t="s">
        <v>136</v>
      </c>
      <c r="D561" s="2" t="s">
        <v>293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182</v>
      </c>
      <c r="C562" s="2" t="s">
        <v>244</v>
      </c>
      <c r="D562" s="2" t="s">
        <v>724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136</v>
      </c>
      <c r="C563" s="2" t="s">
        <v>400</v>
      </c>
      <c r="D563" s="2" t="s">
        <v>725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182</v>
      </c>
      <c r="C564" s="2" t="s">
        <v>183</v>
      </c>
      <c r="D564" s="2" t="s">
        <v>726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151</v>
      </c>
      <c r="C565" s="2" t="s">
        <v>247</v>
      </c>
      <c r="D565" s="2" t="s">
        <v>411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147</v>
      </c>
      <c r="C566" s="2" t="s">
        <v>227</v>
      </c>
      <c r="D566" s="2" t="s">
        <v>727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109</v>
      </c>
      <c r="C567" s="2" t="s">
        <v>191</v>
      </c>
      <c r="D567" s="2" t="s">
        <v>204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109</v>
      </c>
      <c r="C568" s="2" t="s">
        <v>219</v>
      </c>
      <c r="D568" s="2" t="s">
        <v>728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147</v>
      </c>
      <c r="C569" s="2" t="s">
        <v>176</v>
      </c>
      <c r="D569" s="2" t="s">
        <v>303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99</v>
      </c>
      <c r="C570" s="2" t="s">
        <v>303</v>
      </c>
      <c r="D570" s="2" t="s">
        <v>729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96</v>
      </c>
      <c r="C571" s="2" t="s">
        <v>96</v>
      </c>
      <c r="D571" s="2" t="s">
        <v>190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147</v>
      </c>
      <c r="C572" s="2" t="s">
        <v>275</v>
      </c>
      <c r="D572" s="2" t="s">
        <v>275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96</v>
      </c>
      <c r="C573" s="2" t="s">
        <v>96</v>
      </c>
      <c r="D573" s="2" t="s">
        <v>114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109</v>
      </c>
      <c r="C574" s="2" t="s">
        <v>114</v>
      </c>
      <c r="D574" s="2" t="s">
        <v>294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147</v>
      </c>
      <c r="C575" s="2" t="s">
        <v>227</v>
      </c>
      <c r="D575" s="2" t="s">
        <v>262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246</v>
      </c>
      <c r="C576" s="2" t="s">
        <v>333</v>
      </c>
      <c r="D576" s="2" t="s">
        <v>730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109</v>
      </c>
      <c r="C577" s="2" t="s">
        <v>438</v>
      </c>
      <c r="D577" s="2" t="s">
        <v>730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109</v>
      </c>
      <c r="C578" s="2" t="s">
        <v>267</v>
      </c>
      <c r="D578" s="2" t="s">
        <v>730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109</v>
      </c>
      <c r="C579" s="2" t="s">
        <v>114</v>
      </c>
      <c r="D579" s="2" t="s">
        <v>730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99</v>
      </c>
      <c r="C580" s="2" t="s">
        <v>303</v>
      </c>
      <c r="D580" s="2" t="s">
        <v>730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136</v>
      </c>
      <c r="C581" s="2" t="s">
        <v>137</v>
      </c>
      <c r="D581" s="2" t="s">
        <v>295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136</v>
      </c>
      <c r="C582" s="2" t="s">
        <v>136</v>
      </c>
      <c r="D582" s="2" t="s">
        <v>172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147</v>
      </c>
      <c r="C583" s="2" t="s">
        <v>416</v>
      </c>
      <c r="D583" s="2" t="s">
        <v>172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109</v>
      </c>
      <c r="C584" s="2" t="s">
        <v>114</v>
      </c>
      <c r="D584" s="2" t="s">
        <v>172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154</v>
      </c>
      <c r="C585" s="2" t="s">
        <v>300</v>
      </c>
      <c r="D585" s="2" t="s">
        <v>355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198</v>
      </c>
      <c r="C586" s="2" t="s">
        <v>202</v>
      </c>
      <c r="D586" s="2" t="s">
        <v>731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136</v>
      </c>
      <c r="C587" s="2" t="s">
        <v>137</v>
      </c>
      <c r="D587" s="2" t="s">
        <v>732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147</v>
      </c>
      <c r="C588" s="2" t="s">
        <v>416</v>
      </c>
      <c r="D588" s="2" t="s">
        <v>416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109</v>
      </c>
      <c r="C589" s="2" t="s">
        <v>267</v>
      </c>
      <c r="D589" s="2" t="s">
        <v>733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96</v>
      </c>
      <c r="C590" s="2" t="s">
        <v>96</v>
      </c>
      <c r="D590" s="2" t="s">
        <v>160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109</v>
      </c>
      <c r="C591" s="2" t="s">
        <v>310</v>
      </c>
      <c r="D591" s="2" t="s">
        <v>173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109</v>
      </c>
      <c r="C592" s="2" t="s">
        <v>110</v>
      </c>
      <c r="D592" s="2" t="s">
        <v>173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246</v>
      </c>
      <c r="C593" s="2" t="s">
        <v>333</v>
      </c>
      <c r="D593" s="2" t="s">
        <v>734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96</v>
      </c>
      <c r="C594" s="2" t="s">
        <v>599</v>
      </c>
      <c r="D594" s="2" t="s">
        <v>735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147</v>
      </c>
      <c r="C595" s="2" t="s">
        <v>176</v>
      </c>
      <c r="D595" s="2" t="s">
        <v>736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147</v>
      </c>
      <c r="C596" s="2" t="s">
        <v>176</v>
      </c>
      <c r="D596" s="2" t="s">
        <v>229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182</v>
      </c>
      <c r="C597" s="2" t="s">
        <v>428</v>
      </c>
      <c r="D597" s="2" t="s">
        <v>737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109</v>
      </c>
      <c r="C598" s="2" t="s">
        <v>110</v>
      </c>
      <c r="D598" s="2" t="s">
        <v>296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246</v>
      </c>
      <c r="C599" s="2" t="s">
        <v>246</v>
      </c>
      <c r="D599" s="2" t="s">
        <v>127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96</v>
      </c>
      <c r="C600" s="2" t="s">
        <v>96</v>
      </c>
      <c r="D600" s="2" t="s">
        <v>127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182</v>
      </c>
      <c r="C601" s="2" t="s">
        <v>428</v>
      </c>
      <c r="D601" s="2" t="s">
        <v>738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147</v>
      </c>
      <c r="C602" s="2" t="s">
        <v>324</v>
      </c>
      <c r="D602" s="2" t="s">
        <v>263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99</v>
      </c>
      <c r="C603" s="2" t="s">
        <v>100</v>
      </c>
      <c r="D603" s="2" t="s">
        <v>263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147</v>
      </c>
      <c r="C604" s="2" t="s">
        <v>324</v>
      </c>
      <c r="D604" s="2" t="s">
        <v>739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147</v>
      </c>
      <c r="C605" s="2" t="s">
        <v>275</v>
      </c>
      <c r="D605" s="2" t="s">
        <v>739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96</v>
      </c>
      <c r="C606" s="2" t="s">
        <v>141</v>
      </c>
      <c r="D606" s="2" t="s">
        <v>740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151</v>
      </c>
      <c r="C607" s="2" t="s">
        <v>205</v>
      </c>
      <c r="D607" s="2" t="s">
        <v>206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109</v>
      </c>
      <c r="C608" s="2" t="s">
        <v>205</v>
      </c>
      <c r="D608" s="2" t="s">
        <v>206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136</v>
      </c>
      <c r="C609" s="2" t="s">
        <v>398</v>
      </c>
      <c r="D609" s="2" t="s">
        <v>398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147</v>
      </c>
      <c r="C610" s="2" t="s">
        <v>350</v>
      </c>
      <c r="D610" s="2" t="s">
        <v>741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154</v>
      </c>
      <c r="C611" s="2" t="s">
        <v>338</v>
      </c>
      <c r="D611" s="2" t="s">
        <v>356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147</v>
      </c>
      <c r="C612" s="2" t="s">
        <v>227</v>
      </c>
      <c r="D612" s="2" t="s">
        <v>417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198</v>
      </c>
      <c r="C613" s="2" t="s">
        <v>202</v>
      </c>
      <c r="D613" s="2" t="s">
        <v>276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99</v>
      </c>
      <c r="C614" s="2" t="s">
        <v>133</v>
      </c>
      <c r="D614" s="2" t="s">
        <v>276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136</v>
      </c>
      <c r="C615" s="2" t="s">
        <v>136</v>
      </c>
      <c r="D615" s="2" t="s">
        <v>742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147</v>
      </c>
      <c r="C616" s="2" t="s">
        <v>227</v>
      </c>
      <c r="D616" s="2" t="s">
        <v>742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99</v>
      </c>
      <c r="C617" s="2" t="s">
        <v>210</v>
      </c>
      <c r="D617" s="2" t="s">
        <v>742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109</v>
      </c>
      <c r="C618" s="2" t="s">
        <v>110</v>
      </c>
      <c r="D618" s="2" t="s">
        <v>111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109</v>
      </c>
      <c r="C619" s="2" t="s">
        <v>110</v>
      </c>
      <c r="D619" s="2" t="s">
        <v>743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109</v>
      </c>
      <c r="C620" s="2" t="s">
        <v>110</v>
      </c>
      <c r="D620" s="2" t="s">
        <v>744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147</v>
      </c>
      <c r="C621" s="2" t="s">
        <v>227</v>
      </c>
      <c r="D621" s="2" t="s">
        <v>418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246</v>
      </c>
      <c r="C622" s="2" t="s">
        <v>333</v>
      </c>
      <c r="D622" s="2" t="s">
        <v>418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147</v>
      </c>
      <c r="C623" s="2" t="s">
        <v>148</v>
      </c>
      <c r="D623" s="2" t="s">
        <v>419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246</v>
      </c>
      <c r="C624" s="2" t="s">
        <v>333</v>
      </c>
      <c r="D624" s="2" t="s">
        <v>745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151</v>
      </c>
      <c r="C625" s="2" t="s">
        <v>247</v>
      </c>
      <c r="D625" s="2" t="s">
        <v>746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182</v>
      </c>
      <c r="C626" s="2" t="s">
        <v>364</v>
      </c>
      <c r="D626" s="2" t="s">
        <v>747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147</v>
      </c>
      <c r="C627" s="2" t="s">
        <v>227</v>
      </c>
      <c r="D627" s="2" t="s">
        <v>748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182</v>
      </c>
      <c r="C628" s="2" t="s">
        <v>271</v>
      </c>
      <c r="D628" s="2" t="s">
        <v>277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109</v>
      </c>
      <c r="C629" s="2" t="s">
        <v>180</v>
      </c>
      <c r="D629" s="2" t="s">
        <v>181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99</v>
      </c>
      <c r="C630" s="2" t="s">
        <v>240</v>
      </c>
      <c r="D630" s="2" t="s">
        <v>749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147</v>
      </c>
      <c r="C631" s="2" t="s">
        <v>227</v>
      </c>
      <c r="D631" s="2" t="s">
        <v>750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182</v>
      </c>
      <c r="C632" s="2" t="s">
        <v>475</v>
      </c>
      <c r="D632" s="2" t="s">
        <v>751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96</v>
      </c>
      <c r="C633" s="2" t="s">
        <v>670</v>
      </c>
      <c r="D633" s="2" t="s">
        <v>752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151</v>
      </c>
      <c r="C634" s="2" t="s">
        <v>247</v>
      </c>
      <c r="D634" s="2" t="s">
        <v>753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109</v>
      </c>
      <c r="C635" s="2" t="s">
        <v>312</v>
      </c>
      <c r="D635" s="2" t="s">
        <v>357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161</v>
      </c>
      <c r="C636" s="2" t="s">
        <v>161</v>
      </c>
      <c r="D636" s="2" t="s">
        <v>754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147</v>
      </c>
      <c r="C637" s="2" t="s">
        <v>255</v>
      </c>
      <c r="D637" s="2" t="s">
        <v>420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147</v>
      </c>
      <c r="C638" s="2" t="s">
        <v>291</v>
      </c>
      <c r="D638" s="2" t="s">
        <v>755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198</v>
      </c>
      <c r="C639" s="2" t="s">
        <v>199</v>
      </c>
      <c r="D639" s="2" t="s">
        <v>421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182</v>
      </c>
      <c r="C640" s="2" t="s">
        <v>369</v>
      </c>
      <c r="D640" s="2" t="s">
        <v>756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96</v>
      </c>
      <c r="C641" s="2" t="s">
        <v>96</v>
      </c>
      <c r="D641" s="2" t="s">
        <v>97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147</v>
      </c>
      <c r="C642" s="2" t="s">
        <v>442</v>
      </c>
      <c r="D642" s="2" t="s">
        <v>757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182</v>
      </c>
      <c r="C643" s="2" t="s">
        <v>444</v>
      </c>
      <c r="D643" s="2" t="s">
        <v>758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246</v>
      </c>
      <c r="C644" s="2" t="s">
        <v>432</v>
      </c>
      <c r="D644" s="2" t="s">
        <v>759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96</v>
      </c>
      <c r="C645" s="2" t="s">
        <v>141</v>
      </c>
      <c r="D645" s="2" t="s">
        <v>195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198</v>
      </c>
      <c r="C646" s="2" t="s">
        <v>260</v>
      </c>
      <c r="D646" s="2" t="s">
        <v>422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246</v>
      </c>
      <c r="C647" s="2" t="s">
        <v>246</v>
      </c>
      <c r="D647" s="2" t="s">
        <v>760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182</v>
      </c>
      <c r="C648" s="2" t="s">
        <v>183</v>
      </c>
      <c r="D648" s="2" t="s">
        <v>184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144</v>
      </c>
      <c r="C649" s="2" t="s">
        <v>144</v>
      </c>
      <c r="D649" s="2" t="s">
        <v>423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151</v>
      </c>
      <c r="C650" s="2" t="s">
        <v>247</v>
      </c>
      <c r="D650" s="2" t="s">
        <v>761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198</v>
      </c>
      <c r="C651" s="2" t="s">
        <v>199</v>
      </c>
      <c r="D651" s="2" t="s">
        <v>762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182</v>
      </c>
      <c r="C652" s="2" t="s">
        <v>364</v>
      </c>
      <c r="D652" s="2" t="s">
        <v>763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109</v>
      </c>
      <c r="C653" s="2" t="s">
        <v>282</v>
      </c>
      <c r="D653" s="2" t="s">
        <v>764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96</v>
      </c>
      <c r="C654" s="2" t="s">
        <v>452</v>
      </c>
      <c r="D654" s="2" t="s">
        <v>765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109</v>
      </c>
      <c r="C655" s="2" t="s">
        <v>110</v>
      </c>
      <c r="D655" s="2" t="s">
        <v>766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109</v>
      </c>
      <c r="C656" s="2" t="s">
        <v>352</v>
      </c>
      <c r="D656" s="2" t="s">
        <v>767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182</v>
      </c>
      <c r="C657" s="2" t="s">
        <v>428</v>
      </c>
      <c r="D657" s="2" t="s">
        <v>768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161</v>
      </c>
      <c r="C658" s="2" t="s">
        <v>222</v>
      </c>
      <c r="D658" s="2" t="s">
        <v>769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161</v>
      </c>
      <c r="C659" s="2" t="s">
        <v>222</v>
      </c>
      <c r="D659" s="2" t="s">
        <v>770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246</v>
      </c>
      <c r="C660" s="2" t="s">
        <v>333</v>
      </c>
      <c r="D660" s="2" t="s">
        <v>771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246</v>
      </c>
      <c r="C661" s="2" t="s">
        <v>333</v>
      </c>
      <c r="D661" s="2" t="s">
        <v>772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147</v>
      </c>
      <c r="C662" s="2" t="s">
        <v>442</v>
      </c>
      <c r="D662" s="2" t="s">
        <v>773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99</v>
      </c>
      <c r="C663" s="2" t="s">
        <v>100</v>
      </c>
      <c r="D663" s="2" t="s">
        <v>115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96</v>
      </c>
      <c r="C664" s="2" t="s">
        <v>103</v>
      </c>
      <c r="D664" s="2" t="s">
        <v>159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136</v>
      </c>
      <c r="C665" s="2" t="s">
        <v>398</v>
      </c>
      <c r="D665" s="2" t="s">
        <v>774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109</v>
      </c>
      <c r="C666" s="2" t="s">
        <v>310</v>
      </c>
      <c r="D666" s="2" t="s">
        <v>775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99</v>
      </c>
      <c r="C667" s="2" t="s">
        <v>210</v>
      </c>
      <c r="D667" s="2" t="s">
        <v>776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246</v>
      </c>
      <c r="C668" s="2" t="s">
        <v>246</v>
      </c>
      <c r="D668" s="2" t="s">
        <v>777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99</v>
      </c>
      <c r="C669" s="2" t="s">
        <v>210</v>
      </c>
      <c r="D669" s="2" t="s">
        <v>230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198</v>
      </c>
      <c r="C670" s="2" t="s">
        <v>260</v>
      </c>
      <c r="D670" s="2" t="s">
        <v>321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198</v>
      </c>
      <c r="C671" s="2" t="s">
        <v>207</v>
      </c>
      <c r="D671" s="2" t="s">
        <v>778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99</v>
      </c>
      <c r="C672" s="2" t="s">
        <v>100</v>
      </c>
      <c r="D672" s="2" t="s">
        <v>106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147</v>
      </c>
      <c r="C673" s="2" t="s">
        <v>358</v>
      </c>
      <c r="D673" s="2" t="s">
        <v>359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151</v>
      </c>
      <c r="C674" s="2" t="s">
        <v>152</v>
      </c>
      <c r="D674" s="2" t="s">
        <v>779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151</v>
      </c>
      <c r="C675" s="2" t="s">
        <v>152</v>
      </c>
      <c r="D675" s="2" t="s">
        <v>171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151</v>
      </c>
      <c r="C676" s="2" t="s">
        <v>205</v>
      </c>
      <c r="D676" s="2" t="s">
        <v>780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109</v>
      </c>
      <c r="C677" s="2" t="s">
        <v>310</v>
      </c>
      <c r="D677" s="2" t="s">
        <v>781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workbookViewId="0">
      <selection activeCell="H84" sqref="H84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795</v>
      </c>
      <c r="F3" s="8" t="s">
        <v>787</v>
      </c>
      <c r="G3" s="8" t="s">
        <v>788</v>
      </c>
      <c r="H3" s="8" t="s">
        <v>789</v>
      </c>
      <c r="I3" s="8" t="s">
        <v>790</v>
      </c>
      <c r="J3" s="8" t="s">
        <v>791</v>
      </c>
    </row>
    <row r="4" spans="1:10">
      <c r="A4" s="44">
        <v>80821</v>
      </c>
      <c r="B4" s="30" t="s">
        <v>96</v>
      </c>
      <c r="C4" s="30" t="s">
        <v>96</v>
      </c>
      <c r="D4" s="30" t="s">
        <v>102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</row>
    <row r="5" spans="1:10">
      <c r="A5" s="44">
        <v>30202</v>
      </c>
      <c r="B5" s="30" t="s">
        <v>136</v>
      </c>
      <c r="C5" s="30" t="s">
        <v>400</v>
      </c>
      <c r="D5" s="30" t="s">
        <v>424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246</v>
      </c>
      <c r="C6" s="30" t="s">
        <v>246</v>
      </c>
      <c r="D6" s="30" t="s">
        <v>425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182</v>
      </c>
      <c r="C7" s="30" t="s">
        <v>426</v>
      </c>
      <c r="D7" s="30" t="s">
        <v>427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151</v>
      </c>
      <c r="C8" s="30" t="s">
        <v>205</v>
      </c>
      <c r="D8" s="30" t="s">
        <v>360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198</v>
      </c>
      <c r="C9" s="30" t="s">
        <v>207</v>
      </c>
      <c r="D9" s="30" t="s">
        <v>208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144</v>
      </c>
      <c r="C10" s="30" t="s">
        <v>144</v>
      </c>
      <c r="D10" s="30" t="s">
        <v>157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</row>
    <row r="11" spans="1:10">
      <c r="A11" s="44">
        <v>40101</v>
      </c>
      <c r="B11" s="30" t="s">
        <v>147</v>
      </c>
      <c r="C11" s="30" t="s">
        <v>148</v>
      </c>
      <c r="D11" s="30" t="s">
        <v>236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96</v>
      </c>
      <c r="C12" s="30" t="s">
        <v>96</v>
      </c>
      <c r="D12" s="30" t="s">
        <v>123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</row>
    <row r="13" spans="1:10">
      <c r="A13" s="44">
        <v>10401</v>
      </c>
      <c r="B13" s="30" t="s">
        <v>161</v>
      </c>
      <c r="C13" s="30" t="s">
        <v>222</v>
      </c>
      <c r="D13" s="30" t="s">
        <v>278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182</v>
      </c>
      <c r="C14" s="30" t="s">
        <v>428</v>
      </c>
      <c r="D14" s="30" t="s">
        <v>429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147</v>
      </c>
      <c r="C15" s="30" t="s">
        <v>214</v>
      </c>
      <c r="D15" s="30" t="s">
        <v>215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182</v>
      </c>
      <c r="C16" s="30" t="s">
        <v>364</v>
      </c>
      <c r="D16" s="30" t="s">
        <v>430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182</v>
      </c>
      <c r="C17" s="30" t="s">
        <v>426</v>
      </c>
      <c r="D17" s="30" t="s">
        <v>431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246</v>
      </c>
      <c r="C18" s="30" t="s">
        <v>432</v>
      </c>
      <c r="D18" s="30" t="s">
        <v>433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99</v>
      </c>
      <c r="C19" s="30" t="s">
        <v>133</v>
      </c>
      <c r="D19" s="30" t="s">
        <v>279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96</v>
      </c>
      <c r="C20" s="30" t="s">
        <v>103</v>
      </c>
      <c r="D20" s="30" t="s">
        <v>122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</row>
    <row r="21" spans="1:10">
      <c r="A21" s="45">
        <v>80814</v>
      </c>
      <c r="B21" s="46" t="s">
        <v>96</v>
      </c>
      <c r="C21" s="46" t="s">
        <v>96</v>
      </c>
      <c r="D21" s="46" t="s">
        <v>120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</row>
    <row r="22" spans="1:10">
      <c r="A22" s="44">
        <v>20201</v>
      </c>
      <c r="B22" s="30" t="s">
        <v>198</v>
      </c>
      <c r="C22" s="30" t="s">
        <v>202</v>
      </c>
      <c r="D22" s="30" t="s">
        <v>231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109</v>
      </c>
      <c r="C23" s="30" t="s">
        <v>312</v>
      </c>
      <c r="D23" s="30" t="s">
        <v>434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96</v>
      </c>
      <c r="C24" s="30" t="s">
        <v>103</v>
      </c>
      <c r="D24" s="30" t="s">
        <v>125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</row>
    <row r="25" spans="1:10">
      <c r="A25" s="45">
        <v>130704</v>
      </c>
      <c r="B25" s="46" t="s">
        <v>99</v>
      </c>
      <c r="C25" s="46" t="s">
        <v>133</v>
      </c>
      <c r="D25" s="46" t="s">
        <v>361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99</v>
      </c>
      <c r="C26" s="46" t="s">
        <v>100</v>
      </c>
      <c r="D26" s="46" t="s">
        <v>101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</row>
    <row r="27" spans="1:10">
      <c r="A27" s="44">
        <v>40502</v>
      </c>
      <c r="B27" s="30" t="s">
        <v>147</v>
      </c>
      <c r="C27" s="30" t="s">
        <v>227</v>
      </c>
      <c r="D27" s="30" t="s">
        <v>237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109</v>
      </c>
      <c r="C28" s="30" t="s">
        <v>191</v>
      </c>
      <c r="D28" s="30" t="s">
        <v>192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147</v>
      </c>
      <c r="C29" s="30" t="s">
        <v>212</v>
      </c>
      <c r="D29" s="30" t="s">
        <v>221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147</v>
      </c>
      <c r="C30" s="30" t="s">
        <v>255</v>
      </c>
      <c r="D30" s="30" t="s">
        <v>362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182</v>
      </c>
      <c r="C31" s="30" t="s">
        <v>369</v>
      </c>
      <c r="D31" s="30" t="s">
        <v>435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246</v>
      </c>
      <c r="C32" s="30" t="s">
        <v>314</v>
      </c>
      <c r="D32" s="30" t="s">
        <v>363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109</v>
      </c>
      <c r="C33" s="30" t="s">
        <v>180</v>
      </c>
      <c r="D33" s="30" t="s">
        <v>363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161</v>
      </c>
      <c r="C34" s="30" t="s">
        <v>162</v>
      </c>
      <c r="D34" s="30" t="s">
        <v>297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246</v>
      </c>
      <c r="C35" s="30" t="s">
        <v>333</v>
      </c>
      <c r="D35" s="30" t="s">
        <v>436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246</v>
      </c>
      <c r="C36" s="30" t="s">
        <v>314</v>
      </c>
      <c r="D36" s="30" t="s">
        <v>437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182</v>
      </c>
      <c r="C37" s="30" t="s">
        <v>364</v>
      </c>
      <c r="D37" s="30" t="s">
        <v>365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109</v>
      </c>
      <c r="C38" s="30" t="s">
        <v>438</v>
      </c>
      <c r="D38" s="30" t="s">
        <v>439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161</v>
      </c>
      <c r="C39" s="30" t="s">
        <v>167</v>
      </c>
      <c r="D39" s="30" t="s">
        <v>239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161</v>
      </c>
      <c r="C40" s="30" t="s">
        <v>222</v>
      </c>
      <c r="D40" s="30" t="s">
        <v>366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99</v>
      </c>
      <c r="C41" s="30" t="s">
        <v>133</v>
      </c>
      <c r="D41" s="30" t="s">
        <v>164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</row>
    <row r="42" spans="1:10">
      <c r="A42" s="44">
        <v>130702</v>
      </c>
      <c r="B42" s="30" t="s">
        <v>99</v>
      </c>
      <c r="C42" s="30" t="s">
        <v>133</v>
      </c>
      <c r="D42" s="30" t="s">
        <v>146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</row>
    <row r="43" spans="1:10">
      <c r="A43" s="44">
        <v>10402</v>
      </c>
      <c r="B43" s="30" t="s">
        <v>161</v>
      </c>
      <c r="C43" s="30" t="s">
        <v>222</v>
      </c>
      <c r="D43" s="30" t="s">
        <v>223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136</v>
      </c>
      <c r="C44" s="30" t="s">
        <v>136</v>
      </c>
      <c r="D44" s="30" t="s">
        <v>224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136</v>
      </c>
      <c r="C45" s="30" t="s">
        <v>136</v>
      </c>
      <c r="D45" s="30" t="s">
        <v>225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</row>
    <row r="46" spans="1:10">
      <c r="A46" s="44">
        <v>20105</v>
      </c>
      <c r="B46" s="30" t="s">
        <v>198</v>
      </c>
      <c r="C46" s="30" t="s">
        <v>207</v>
      </c>
      <c r="D46" s="30" t="s">
        <v>264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161</v>
      </c>
      <c r="C47" s="30" t="s">
        <v>161</v>
      </c>
      <c r="D47" s="30" t="s">
        <v>440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246</v>
      </c>
      <c r="C48" s="30" t="s">
        <v>333</v>
      </c>
      <c r="D48" s="30" t="s">
        <v>441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99</v>
      </c>
      <c r="C49" s="30" t="s">
        <v>240</v>
      </c>
      <c r="D49" s="30" t="s">
        <v>322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96</v>
      </c>
      <c r="C50" s="30" t="s">
        <v>103</v>
      </c>
      <c r="D50" s="30" t="s">
        <v>119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</row>
    <row r="51" spans="1:10">
      <c r="A51" s="44">
        <v>81002</v>
      </c>
      <c r="B51" s="30" t="s">
        <v>96</v>
      </c>
      <c r="C51" s="30" t="s">
        <v>103</v>
      </c>
      <c r="D51" s="30" t="s">
        <v>104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</row>
    <row r="52" spans="1:10">
      <c r="A52" s="44">
        <v>41302</v>
      </c>
      <c r="B52" s="30" t="s">
        <v>147</v>
      </c>
      <c r="C52" s="30" t="s">
        <v>442</v>
      </c>
      <c r="D52" s="30" t="s">
        <v>140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96</v>
      </c>
      <c r="C53" s="30" t="s">
        <v>96</v>
      </c>
      <c r="D53" s="30" t="s">
        <v>140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</row>
    <row r="54" spans="1:10">
      <c r="A54" s="44">
        <v>80806</v>
      </c>
      <c r="B54" s="30" t="s">
        <v>96</v>
      </c>
      <c r="C54" s="30" t="s">
        <v>96</v>
      </c>
      <c r="D54" s="30" t="s">
        <v>128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</row>
    <row r="55" spans="1:10">
      <c r="A55" s="44">
        <v>40602</v>
      </c>
      <c r="B55" s="30" t="s">
        <v>147</v>
      </c>
      <c r="C55" s="30" t="s">
        <v>176</v>
      </c>
      <c r="D55" s="30" t="s">
        <v>443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182</v>
      </c>
      <c r="C56" s="30" t="s">
        <v>444</v>
      </c>
      <c r="D56" s="30" t="s">
        <v>445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109</v>
      </c>
      <c r="C57" s="30" t="s">
        <v>219</v>
      </c>
      <c r="D57" s="30" t="s">
        <v>446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147</v>
      </c>
      <c r="C58" s="30" t="s">
        <v>416</v>
      </c>
      <c r="D58" s="30" t="s">
        <v>447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182</v>
      </c>
      <c r="C59" s="30" t="s">
        <v>271</v>
      </c>
      <c r="D59" s="30" t="s">
        <v>448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151</v>
      </c>
      <c r="C60" s="30" t="s">
        <v>152</v>
      </c>
      <c r="D60" s="30" t="s">
        <v>367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147</v>
      </c>
      <c r="C61" s="30" t="s">
        <v>416</v>
      </c>
      <c r="D61" s="30" t="s">
        <v>449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161</v>
      </c>
      <c r="C62" s="30" t="s">
        <v>161</v>
      </c>
      <c r="D62" s="30" t="s">
        <v>265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147</v>
      </c>
      <c r="C63" s="30" t="s">
        <v>255</v>
      </c>
      <c r="D63" s="30" t="s">
        <v>256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147</v>
      </c>
      <c r="C64" s="30" t="s">
        <v>214</v>
      </c>
      <c r="D64" s="30" t="s">
        <v>298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109</v>
      </c>
      <c r="C65" s="30" t="s">
        <v>219</v>
      </c>
      <c r="D65" s="30" t="s">
        <v>450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147</v>
      </c>
      <c r="C66" s="30" t="s">
        <v>324</v>
      </c>
      <c r="D66" s="30" t="s">
        <v>451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96</v>
      </c>
      <c r="C67" s="30" t="s">
        <v>452</v>
      </c>
      <c r="D67" s="30" t="s">
        <v>453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136</v>
      </c>
      <c r="C68" s="30" t="s">
        <v>136</v>
      </c>
      <c r="D68" s="30" t="s">
        <v>201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</row>
    <row r="69" spans="1:10">
      <c r="A69" s="44">
        <v>130403</v>
      </c>
      <c r="B69" s="30" t="s">
        <v>99</v>
      </c>
      <c r="C69" s="30" t="s">
        <v>240</v>
      </c>
      <c r="D69" s="30" t="s">
        <v>454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182</v>
      </c>
      <c r="C70" s="30" t="s">
        <v>426</v>
      </c>
      <c r="D70" s="30" t="s">
        <v>455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147</v>
      </c>
      <c r="C71" s="30" t="s">
        <v>227</v>
      </c>
      <c r="D71" s="30" t="s">
        <v>227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</row>
    <row r="72" spans="1:10">
      <c r="A72" s="44">
        <v>120802</v>
      </c>
      <c r="B72" s="30" t="s">
        <v>182</v>
      </c>
      <c r="C72" s="30" t="s">
        <v>183</v>
      </c>
      <c r="D72" s="30" t="s">
        <v>186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99</v>
      </c>
      <c r="C73" s="46" t="s">
        <v>100</v>
      </c>
      <c r="D73" s="46" t="s">
        <v>116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</row>
    <row r="74" spans="1:10">
      <c r="A74" s="44">
        <v>20210</v>
      </c>
      <c r="B74" s="30" t="s">
        <v>198</v>
      </c>
      <c r="C74" s="30" t="s">
        <v>202</v>
      </c>
      <c r="D74" s="30" t="s">
        <v>368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198</v>
      </c>
      <c r="C75" s="30" t="s">
        <v>202</v>
      </c>
      <c r="D75" s="30" t="s">
        <v>280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154</v>
      </c>
      <c r="C76" s="30" t="s">
        <v>402</v>
      </c>
      <c r="D76" s="30" t="s">
        <v>280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99</v>
      </c>
      <c r="C77" s="30" t="s">
        <v>240</v>
      </c>
      <c r="D77" s="30" t="s">
        <v>280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136</v>
      </c>
      <c r="C78" s="30" t="s">
        <v>316</v>
      </c>
      <c r="D78" s="30" t="s">
        <v>456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96</v>
      </c>
      <c r="C79" s="30" t="s">
        <v>96</v>
      </c>
      <c r="D79" s="30" t="s">
        <v>113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</row>
    <row r="80" spans="1:10">
      <c r="A80" s="44">
        <v>130302</v>
      </c>
      <c r="B80" s="30" t="s">
        <v>99</v>
      </c>
      <c r="C80" s="30" t="s">
        <v>210</v>
      </c>
      <c r="D80" s="30" t="s">
        <v>323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182</v>
      </c>
      <c r="C81" s="30" t="s">
        <v>444</v>
      </c>
      <c r="D81" s="30" t="s">
        <v>457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147</v>
      </c>
      <c r="C82" s="30" t="s">
        <v>214</v>
      </c>
      <c r="D82" s="30" t="s">
        <v>458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 ht="15">
      <c r="A83" s="44">
        <v>91103</v>
      </c>
      <c r="B83" s="30" t="s">
        <v>109</v>
      </c>
      <c r="C83" s="30" t="s">
        <v>180</v>
      </c>
      <c r="D83" s="30" t="s">
        <v>459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</row>
    <row r="84" spans="1:10">
      <c r="A84" s="44">
        <v>90201</v>
      </c>
      <c r="B84" s="30" t="s">
        <v>109</v>
      </c>
      <c r="C84" s="30" t="s">
        <v>438</v>
      </c>
      <c r="D84" s="30" t="s">
        <v>460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109</v>
      </c>
      <c r="C85" s="30" t="s">
        <v>205</v>
      </c>
      <c r="D85" s="30" t="s">
        <v>461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182</v>
      </c>
      <c r="C86" s="30" t="s">
        <v>271</v>
      </c>
      <c r="D86" s="30" t="s">
        <v>462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246</v>
      </c>
      <c r="C87" s="30" t="s">
        <v>432</v>
      </c>
      <c r="D87" s="30" t="s">
        <v>463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151</v>
      </c>
      <c r="C88" s="30" t="s">
        <v>247</v>
      </c>
      <c r="D88" s="30" t="s">
        <v>464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99</v>
      </c>
      <c r="C89" s="30" t="s">
        <v>210</v>
      </c>
      <c r="D89" s="30" t="s">
        <v>281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147</v>
      </c>
      <c r="C90" s="30" t="s">
        <v>148</v>
      </c>
      <c r="D90" s="30" t="s">
        <v>465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109</v>
      </c>
      <c r="C91" s="30" t="s">
        <v>110</v>
      </c>
      <c r="D91" s="30" t="s">
        <v>179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246</v>
      </c>
      <c r="C92" s="30" t="s">
        <v>432</v>
      </c>
      <c r="D92" s="30" t="s">
        <v>466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147</v>
      </c>
      <c r="C93" s="30" t="s">
        <v>324</v>
      </c>
      <c r="D93" s="30" t="s">
        <v>325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198</v>
      </c>
      <c r="C94" s="30" t="s">
        <v>199</v>
      </c>
      <c r="D94" s="30" t="s">
        <v>266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182</v>
      </c>
      <c r="C95" s="30" t="s">
        <v>369</v>
      </c>
      <c r="D95" s="30" t="s">
        <v>266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109</v>
      </c>
      <c r="C96" s="30" t="s">
        <v>267</v>
      </c>
      <c r="D96" s="30" t="s">
        <v>268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96</v>
      </c>
      <c r="C97" s="30" t="s">
        <v>141</v>
      </c>
      <c r="D97" s="30" t="s">
        <v>269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198</v>
      </c>
      <c r="C98" s="30" t="s">
        <v>260</v>
      </c>
      <c r="D98" s="30" t="s">
        <v>467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99</v>
      </c>
      <c r="C99" s="30" t="s">
        <v>210</v>
      </c>
      <c r="D99" s="30" t="s">
        <v>216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</row>
    <row r="100" spans="1:10">
      <c r="A100" s="44">
        <v>91009</v>
      </c>
      <c r="B100" s="30" t="s">
        <v>109</v>
      </c>
      <c r="C100" s="30" t="s">
        <v>110</v>
      </c>
      <c r="D100" s="30" t="s">
        <v>370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182</v>
      </c>
      <c r="C101" s="30" t="s">
        <v>244</v>
      </c>
      <c r="D101" s="30" t="s">
        <v>468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136</v>
      </c>
      <c r="C102" s="30" t="s">
        <v>136</v>
      </c>
      <c r="D102" s="30" t="s">
        <v>174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</row>
    <row r="103" spans="1:10">
      <c r="A103" s="44">
        <v>91104</v>
      </c>
      <c r="B103" s="30" t="s">
        <v>109</v>
      </c>
      <c r="C103" s="30" t="s">
        <v>180</v>
      </c>
      <c r="D103" s="30" t="s">
        <v>469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109</v>
      </c>
      <c r="C104" s="30" t="s">
        <v>352</v>
      </c>
      <c r="D104" s="30" t="s">
        <v>470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161</v>
      </c>
      <c r="C105" s="30" t="s">
        <v>161</v>
      </c>
      <c r="D105" s="30" t="s">
        <v>471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109</v>
      </c>
      <c r="C106" s="30" t="s">
        <v>282</v>
      </c>
      <c r="D106" s="30" t="s">
        <v>472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99</v>
      </c>
      <c r="C107" s="30" t="s">
        <v>210</v>
      </c>
      <c r="D107" s="30" t="s">
        <v>371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182</v>
      </c>
      <c r="C108" s="30" t="s">
        <v>271</v>
      </c>
      <c r="D108" s="30" t="s">
        <v>326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182</v>
      </c>
      <c r="C109" s="30" t="s">
        <v>364</v>
      </c>
      <c r="D109" s="30" t="s">
        <v>372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109</v>
      </c>
      <c r="C110" s="30" t="s">
        <v>310</v>
      </c>
      <c r="D110" s="30" t="s">
        <v>473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182</v>
      </c>
      <c r="C111" s="30" t="s">
        <v>271</v>
      </c>
      <c r="D111" s="30" t="s">
        <v>474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182</v>
      </c>
      <c r="C112" s="30" t="s">
        <v>475</v>
      </c>
      <c r="D112" s="30" t="s">
        <v>476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154</v>
      </c>
      <c r="C113" s="30" t="s">
        <v>343</v>
      </c>
      <c r="D113" s="30" t="s">
        <v>477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182</v>
      </c>
      <c r="C114" s="30" t="s">
        <v>426</v>
      </c>
      <c r="D114" s="30" t="s">
        <v>478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109</v>
      </c>
      <c r="C115" s="30" t="s">
        <v>267</v>
      </c>
      <c r="D115" s="30" t="s">
        <v>479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182</v>
      </c>
      <c r="C116" s="30" t="s">
        <v>364</v>
      </c>
      <c r="D116" s="30" t="s">
        <v>480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147</v>
      </c>
      <c r="C117" s="30" t="s">
        <v>358</v>
      </c>
      <c r="D117" s="30" t="s">
        <v>481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99</v>
      </c>
      <c r="C118" s="30" t="s">
        <v>100</v>
      </c>
      <c r="D118" s="30" t="s">
        <v>155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</row>
    <row r="119" spans="1:10">
      <c r="A119" s="44">
        <v>41303</v>
      </c>
      <c r="B119" s="30" t="s">
        <v>147</v>
      </c>
      <c r="C119" s="30" t="s">
        <v>442</v>
      </c>
      <c r="D119" s="30" t="s">
        <v>482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99</v>
      </c>
      <c r="C120" s="30" t="s">
        <v>240</v>
      </c>
      <c r="D120" s="30" t="s">
        <v>241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161</v>
      </c>
      <c r="C121" s="30" t="s">
        <v>167</v>
      </c>
      <c r="D121" s="30" t="s">
        <v>168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151</v>
      </c>
      <c r="C122" s="30" t="s">
        <v>247</v>
      </c>
      <c r="D122" s="30" t="s">
        <v>247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154</v>
      </c>
      <c r="C123" s="30" t="s">
        <v>335</v>
      </c>
      <c r="D123" s="30" t="s">
        <v>141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96</v>
      </c>
      <c r="C124" s="30" t="s">
        <v>141</v>
      </c>
      <c r="D124" s="30" t="s">
        <v>142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</row>
    <row r="125" spans="1:10">
      <c r="A125" s="44">
        <v>130405</v>
      </c>
      <c r="B125" s="30" t="s">
        <v>99</v>
      </c>
      <c r="C125" s="30" t="s">
        <v>240</v>
      </c>
      <c r="D125" s="30" t="s">
        <v>483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182</v>
      </c>
      <c r="C126" s="30" t="s">
        <v>364</v>
      </c>
      <c r="D126" s="30" t="s">
        <v>373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</row>
    <row r="127" spans="1:10">
      <c r="A127" s="44">
        <v>20604</v>
      </c>
      <c r="B127" s="30" t="s">
        <v>198</v>
      </c>
      <c r="C127" s="30" t="s">
        <v>199</v>
      </c>
      <c r="D127" s="30" t="s">
        <v>299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96</v>
      </c>
      <c r="C128" s="30" t="s">
        <v>452</v>
      </c>
      <c r="D128" s="30" t="s">
        <v>484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147</v>
      </c>
      <c r="C129" s="30" t="s">
        <v>176</v>
      </c>
      <c r="D129" s="30" t="s">
        <v>147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161</v>
      </c>
      <c r="C130" s="30" t="s">
        <v>162</v>
      </c>
      <c r="D130" s="30" t="s">
        <v>163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109</v>
      </c>
      <c r="C131" s="30" t="s">
        <v>438</v>
      </c>
      <c r="D131" s="30" t="s">
        <v>485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154</v>
      </c>
      <c r="C132" s="30" t="s">
        <v>300</v>
      </c>
      <c r="D132" s="30" t="s">
        <v>301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154</v>
      </c>
      <c r="C133" s="30" t="s">
        <v>335</v>
      </c>
      <c r="D133" s="30" t="s">
        <v>486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246</v>
      </c>
      <c r="C134" s="30" t="s">
        <v>314</v>
      </c>
      <c r="D134" s="30" t="s">
        <v>487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154</v>
      </c>
      <c r="C135" s="30" t="s">
        <v>338</v>
      </c>
      <c r="D135" s="30" t="s">
        <v>488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99</v>
      </c>
      <c r="C136" s="30" t="s">
        <v>210</v>
      </c>
      <c r="D136" s="30" t="s">
        <v>489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99</v>
      </c>
      <c r="C137" s="30" t="s">
        <v>210</v>
      </c>
      <c r="D137" s="30" t="s">
        <v>490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136</v>
      </c>
      <c r="C138" s="30" t="s">
        <v>136</v>
      </c>
      <c r="D138" s="30" t="s">
        <v>491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249</v>
      </c>
      <c r="C139" s="30" t="s">
        <v>250</v>
      </c>
      <c r="D139" s="30" t="s">
        <v>302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147</v>
      </c>
      <c r="C140" s="30" t="s">
        <v>176</v>
      </c>
      <c r="D140" s="30" t="s">
        <v>374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161</v>
      </c>
      <c r="C141" s="30" t="s">
        <v>167</v>
      </c>
      <c r="D141" s="30" t="s">
        <v>492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198</v>
      </c>
      <c r="C142" s="30" t="s">
        <v>199</v>
      </c>
      <c r="D142" s="30" t="s">
        <v>198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136</v>
      </c>
      <c r="C143" s="30" t="s">
        <v>409</v>
      </c>
      <c r="D143" s="30" t="s">
        <v>493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96</v>
      </c>
      <c r="C144" s="30" t="s">
        <v>141</v>
      </c>
      <c r="D144" s="30" t="s">
        <v>187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151</v>
      </c>
      <c r="C145" s="30" t="s">
        <v>152</v>
      </c>
      <c r="D145" s="30" t="s">
        <v>197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</row>
    <row r="146" spans="1:10">
      <c r="A146" s="44">
        <v>40303</v>
      </c>
      <c r="B146" s="30" t="s">
        <v>147</v>
      </c>
      <c r="C146" s="30" t="s">
        <v>255</v>
      </c>
      <c r="D146" s="30" t="s">
        <v>494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246</v>
      </c>
      <c r="C147" s="30" t="s">
        <v>314</v>
      </c>
      <c r="D147" s="30" t="s">
        <v>495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109</v>
      </c>
      <c r="C148" s="30" t="s">
        <v>310</v>
      </c>
      <c r="D148" s="30" t="s">
        <v>495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109</v>
      </c>
      <c r="C149" s="30" t="s">
        <v>114</v>
      </c>
      <c r="D149" s="30" t="s">
        <v>496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109</v>
      </c>
      <c r="C150" s="30" t="s">
        <v>282</v>
      </c>
      <c r="D150" s="30" t="s">
        <v>283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136</v>
      </c>
      <c r="C151" s="46" t="s">
        <v>136</v>
      </c>
      <c r="D151" s="46" t="s">
        <v>150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</row>
    <row r="152" spans="1:10">
      <c r="A152" s="44">
        <v>30115</v>
      </c>
      <c r="B152" s="30" t="s">
        <v>136</v>
      </c>
      <c r="C152" s="30" t="s">
        <v>136</v>
      </c>
      <c r="D152" s="30" t="s">
        <v>497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136</v>
      </c>
      <c r="C153" s="30" t="s">
        <v>398</v>
      </c>
      <c r="D153" s="30" t="s">
        <v>498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151</v>
      </c>
      <c r="C154" s="30" t="s">
        <v>205</v>
      </c>
      <c r="D154" s="30" t="s">
        <v>499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147</v>
      </c>
      <c r="C155" s="30" t="s">
        <v>358</v>
      </c>
      <c r="D155" s="30" t="s">
        <v>500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96</v>
      </c>
      <c r="C156" s="30" t="s">
        <v>96</v>
      </c>
      <c r="D156" s="30" t="s">
        <v>105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</row>
    <row r="157" spans="1:10">
      <c r="A157" s="44">
        <v>40601</v>
      </c>
      <c r="B157" s="30" t="s">
        <v>147</v>
      </c>
      <c r="C157" s="30" t="s">
        <v>176</v>
      </c>
      <c r="D157" s="30" t="s">
        <v>177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147</v>
      </c>
      <c r="C158" s="30" t="s">
        <v>176</v>
      </c>
      <c r="D158" s="30" t="s">
        <v>501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147</v>
      </c>
      <c r="C159" s="30" t="s">
        <v>176</v>
      </c>
      <c r="D159" s="30" t="s">
        <v>502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182</v>
      </c>
      <c r="C160" s="30" t="s">
        <v>364</v>
      </c>
      <c r="D160" s="30" t="s">
        <v>503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182</v>
      </c>
      <c r="C161" s="30" t="s">
        <v>364</v>
      </c>
      <c r="D161" s="30" t="s">
        <v>504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147</v>
      </c>
      <c r="C162" s="30" t="s">
        <v>148</v>
      </c>
      <c r="D162" s="30" t="s">
        <v>149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147</v>
      </c>
      <c r="C163" s="30" t="s">
        <v>291</v>
      </c>
      <c r="D163" s="30" t="s">
        <v>327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147</v>
      </c>
      <c r="C164" s="30" t="s">
        <v>324</v>
      </c>
      <c r="D164" s="30" t="s">
        <v>505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96</v>
      </c>
      <c r="C165" s="30" t="s">
        <v>96</v>
      </c>
      <c r="D165" s="30" t="s">
        <v>131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</row>
    <row r="166" spans="1:10">
      <c r="A166" s="44">
        <v>40702</v>
      </c>
      <c r="B166" s="30" t="s">
        <v>147</v>
      </c>
      <c r="C166" s="30" t="s">
        <v>291</v>
      </c>
      <c r="D166" s="30" t="s">
        <v>506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109</v>
      </c>
      <c r="C167" s="30" t="s">
        <v>110</v>
      </c>
      <c r="D167" s="30" t="s">
        <v>242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109</v>
      </c>
      <c r="C168" s="30" t="s">
        <v>205</v>
      </c>
      <c r="D168" s="30" t="s">
        <v>507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99</v>
      </c>
      <c r="C169" s="30" t="s">
        <v>133</v>
      </c>
      <c r="D169" s="30" t="s">
        <v>193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109</v>
      </c>
      <c r="C170" s="30" t="s">
        <v>267</v>
      </c>
      <c r="D170" s="30" t="s">
        <v>508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182</v>
      </c>
      <c r="C171" s="30" t="s">
        <v>426</v>
      </c>
      <c r="D171" s="30" t="s">
        <v>509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154</v>
      </c>
      <c r="C172" s="30" t="s">
        <v>328</v>
      </c>
      <c r="D172" s="30" t="s">
        <v>329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109</v>
      </c>
      <c r="C173" s="30" t="s">
        <v>191</v>
      </c>
      <c r="D173" s="30" t="s">
        <v>510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246</v>
      </c>
      <c r="C174" s="30" t="s">
        <v>432</v>
      </c>
      <c r="D174" s="30" t="s">
        <v>511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147</v>
      </c>
      <c r="C175" s="30" t="s">
        <v>227</v>
      </c>
      <c r="D175" s="30" t="s">
        <v>512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246</v>
      </c>
      <c r="C176" s="30" t="s">
        <v>432</v>
      </c>
      <c r="D176" s="30" t="s">
        <v>513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109</v>
      </c>
      <c r="C177" s="30" t="s">
        <v>312</v>
      </c>
      <c r="D177" s="30" t="s">
        <v>513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99</v>
      </c>
      <c r="C178" s="30" t="s">
        <v>210</v>
      </c>
      <c r="D178" s="30" t="s">
        <v>513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154</v>
      </c>
      <c r="C179" s="30" t="s">
        <v>393</v>
      </c>
      <c r="D179" s="30" t="s">
        <v>514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246</v>
      </c>
      <c r="C180" s="30" t="s">
        <v>234</v>
      </c>
      <c r="D180" s="30" t="s">
        <v>515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198</v>
      </c>
      <c r="C181" s="30" t="s">
        <v>260</v>
      </c>
      <c r="D181" s="30" t="s">
        <v>516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154</v>
      </c>
      <c r="C182" s="30" t="s">
        <v>393</v>
      </c>
      <c r="D182" s="30" t="s">
        <v>517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246</v>
      </c>
      <c r="C183" s="30" t="s">
        <v>333</v>
      </c>
      <c r="D183" s="30" t="s">
        <v>518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154</v>
      </c>
      <c r="C184" s="30" t="s">
        <v>393</v>
      </c>
      <c r="D184" s="30" t="s">
        <v>519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246</v>
      </c>
      <c r="C185" s="30" t="s">
        <v>314</v>
      </c>
      <c r="D185" s="30" t="s">
        <v>519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198</v>
      </c>
      <c r="C186" s="30" t="s">
        <v>202</v>
      </c>
      <c r="D186" s="30" t="s">
        <v>375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96</v>
      </c>
      <c r="C187" s="30" t="s">
        <v>96</v>
      </c>
      <c r="D187" s="30" t="s">
        <v>112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</row>
    <row r="188" spans="1:10">
      <c r="A188" s="44">
        <v>60606</v>
      </c>
      <c r="B188" s="30" t="s">
        <v>154</v>
      </c>
      <c r="C188" s="30" t="s">
        <v>328</v>
      </c>
      <c r="D188" s="30" t="s">
        <v>376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246</v>
      </c>
      <c r="C189" s="30" t="s">
        <v>333</v>
      </c>
      <c r="D189" s="30" t="s">
        <v>520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109</v>
      </c>
      <c r="C190" s="30" t="s">
        <v>438</v>
      </c>
      <c r="D190" s="30" t="s">
        <v>521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198</v>
      </c>
      <c r="C191" s="30" t="s">
        <v>199</v>
      </c>
      <c r="D191" s="30" t="s">
        <v>170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99</v>
      </c>
      <c r="C192" s="30" t="s">
        <v>133</v>
      </c>
      <c r="D192" s="30" t="s">
        <v>170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198</v>
      </c>
      <c r="C193" s="30" t="s">
        <v>345</v>
      </c>
      <c r="D193" s="30" t="s">
        <v>522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246</v>
      </c>
      <c r="C194" s="30" t="s">
        <v>432</v>
      </c>
      <c r="D194" s="30" t="s">
        <v>523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198</v>
      </c>
      <c r="C195" s="30" t="s">
        <v>207</v>
      </c>
      <c r="D195" s="30" t="s">
        <v>524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147</v>
      </c>
      <c r="C196" s="30" t="s">
        <v>442</v>
      </c>
      <c r="D196" s="30" t="s">
        <v>524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109</v>
      </c>
      <c r="C197" s="30" t="s">
        <v>205</v>
      </c>
      <c r="D197" s="30" t="s">
        <v>525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246</v>
      </c>
      <c r="C198" s="30" t="s">
        <v>246</v>
      </c>
      <c r="D198" s="30" t="s">
        <v>377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161</v>
      </c>
      <c r="C199" s="30" t="s">
        <v>167</v>
      </c>
      <c r="D199" s="30" t="s">
        <v>175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</row>
    <row r="200" spans="1:10">
      <c r="A200" s="44">
        <v>70102</v>
      </c>
      <c r="B200" s="30" t="s">
        <v>246</v>
      </c>
      <c r="C200" s="30" t="s">
        <v>386</v>
      </c>
      <c r="D200" s="30" t="s">
        <v>526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99</v>
      </c>
      <c r="C201" s="30" t="s">
        <v>303</v>
      </c>
      <c r="D201" s="30" t="s">
        <v>527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136</v>
      </c>
      <c r="C202" s="30" t="s">
        <v>400</v>
      </c>
      <c r="D202" s="30" t="s">
        <v>528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136</v>
      </c>
      <c r="C203" s="30" t="s">
        <v>409</v>
      </c>
      <c r="D203" s="30" t="s">
        <v>529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246</v>
      </c>
      <c r="C204" s="30" t="s">
        <v>246</v>
      </c>
      <c r="D204" s="30" t="s">
        <v>529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198</v>
      </c>
      <c r="C205" s="30" t="s">
        <v>258</v>
      </c>
      <c r="D205" s="30" t="s">
        <v>330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246</v>
      </c>
      <c r="C206" s="30" t="s">
        <v>386</v>
      </c>
      <c r="D206" s="30" t="s">
        <v>530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198</v>
      </c>
      <c r="C207" s="30" t="s">
        <v>207</v>
      </c>
      <c r="D207" s="30" t="s">
        <v>531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109</v>
      </c>
      <c r="C208" s="30" t="s">
        <v>219</v>
      </c>
      <c r="D208" s="30" t="s">
        <v>304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99</v>
      </c>
      <c r="C209" s="30" t="s">
        <v>303</v>
      </c>
      <c r="D209" s="30" t="s">
        <v>304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99</v>
      </c>
      <c r="C210" s="30" t="s">
        <v>240</v>
      </c>
      <c r="D210" s="30" t="s">
        <v>532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154</v>
      </c>
      <c r="C211" s="30" t="s">
        <v>338</v>
      </c>
      <c r="D211" s="30" t="s">
        <v>533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96</v>
      </c>
      <c r="C212" s="30" t="s">
        <v>141</v>
      </c>
      <c r="D212" s="30" t="s">
        <v>378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246</v>
      </c>
      <c r="C213" s="30" t="s">
        <v>386</v>
      </c>
      <c r="D213" s="30" t="s">
        <v>534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246</v>
      </c>
      <c r="C214" s="30" t="s">
        <v>333</v>
      </c>
      <c r="D214" s="30" t="s">
        <v>535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109</v>
      </c>
      <c r="C215" s="30" t="s">
        <v>180</v>
      </c>
      <c r="D215" s="30" t="s">
        <v>305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</row>
    <row r="216" spans="1:10">
      <c r="A216" s="44">
        <v>90504</v>
      </c>
      <c r="B216" s="30" t="s">
        <v>109</v>
      </c>
      <c r="C216" s="30" t="s">
        <v>310</v>
      </c>
      <c r="D216" s="30" t="s">
        <v>536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246</v>
      </c>
      <c r="C217" s="30" t="s">
        <v>333</v>
      </c>
      <c r="D217" s="30" t="s">
        <v>537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147</v>
      </c>
      <c r="C218" s="30" t="s">
        <v>350</v>
      </c>
      <c r="D218" s="30" t="s">
        <v>538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154</v>
      </c>
      <c r="C219" s="30" t="s">
        <v>328</v>
      </c>
      <c r="D219" s="30" t="s">
        <v>539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198</v>
      </c>
      <c r="C220" s="30" t="s">
        <v>345</v>
      </c>
      <c r="D220" s="30" t="s">
        <v>540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109</v>
      </c>
      <c r="C221" s="30" t="s">
        <v>205</v>
      </c>
      <c r="D221" s="30" t="s">
        <v>541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182</v>
      </c>
      <c r="C222" s="30" t="s">
        <v>426</v>
      </c>
      <c r="D222" s="30" t="s">
        <v>542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154</v>
      </c>
      <c r="C223" s="30" t="s">
        <v>328</v>
      </c>
      <c r="D223" s="30" t="s">
        <v>543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246</v>
      </c>
      <c r="C224" s="30" t="s">
        <v>333</v>
      </c>
      <c r="D224" s="30" t="s">
        <v>543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182</v>
      </c>
      <c r="C225" s="30" t="s">
        <v>426</v>
      </c>
      <c r="D225" s="30" t="s">
        <v>544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198</v>
      </c>
      <c r="C226" s="30" t="s">
        <v>345</v>
      </c>
      <c r="D226" s="30" t="s">
        <v>545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109</v>
      </c>
      <c r="C227" s="30" t="s">
        <v>267</v>
      </c>
      <c r="D227" s="30" t="s">
        <v>546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182</v>
      </c>
      <c r="C228" s="30" t="s">
        <v>426</v>
      </c>
      <c r="D228" s="30" t="s">
        <v>547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182</v>
      </c>
      <c r="C229" s="30" t="s">
        <v>426</v>
      </c>
      <c r="D229" s="30" t="s">
        <v>548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147</v>
      </c>
      <c r="C230" s="30" t="s">
        <v>350</v>
      </c>
      <c r="D230" s="30" t="s">
        <v>549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198</v>
      </c>
      <c r="C231" s="30" t="s">
        <v>258</v>
      </c>
      <c r="D231" s="30" t="s">
        <v>550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109</v>
      </c>
      <c r="C232" s="30" t="s">
        <v>438</v>
      </c>
      <c r="D232" s="30" t="s">
        <v>550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109</v>
      </c>
      <c r="C233" s="30" t="s">
        <v>310</v>
      </c>
      <c r="D233" s="30" t="s">
        <v>551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147</v>
      </c>
      <c r="C234" s="30" t="s">
        <v>350</v>
      </c>
      <c r="D234" s="30" t="s">
        <v>552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151</v>
      </c>
      <c r="C235" s="30" t="s">
        <v>152</v>
      </c>
      <c r="D235" s="30" t="s">
        <v>553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198</v>
      </c>
      <c r="C236" s="30" t="s">
        <v>202</v>
      </c>
      <c r="D236" s="30" t="s">
        <v>554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154</v>
      </c>
      <c r="C237" s="30" t="s">
        <v>338</v>
      </c>
      <c r="D237" s="30" t="s">
        <v>555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109</v>
      </c>
      <c r="C238" s="30" t="s">
        <v>310</v>
      </c>
      <c r="D238" s="30" t="s">
        <v>555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198</v>
      </c>
      <c r="C239" s="30" t="s">
        <v>207</v>
      </c>
      <c r="D239" s="30" t="s">
        <v>243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161</v>
      </c>
      <c r="C240" s="30" t="s">
        <v>167</v>
      </c>
      <c r="D240" s="30" t="s">
        <v>556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147</v>
      </c>
      <c r="C241" s="30" t="s">
        <v>148</v>
      </c>
      <c r="D241" s="30" t="s">
        <v>226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161</v>
      </c>
      <c r="C242" s="30" t="s">
        <v>167</v>
      </c>
      <c r="D242" s="30" t="s">
        <v>557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154</v>
      </c>
      <c r="C243" s="30" t="s">
        <v>343</v>
      </c>
      <c r="D243" s="30" t="s">
        <v>558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154</v>
      </c>
      <c r="C244" s="30" t="s">
        <v>335</v>
      </c>
      <c r="D244" s="30" t="s">
        <v>559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198</v>
      </c>
      <c r="C245" s="30" t="s">
        <v>202</v>
      </c>
      <c r="D245" s="30" t="s">
        <v>379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182</v>
      </c>
      <c r="C246" s="30" t="s">
        <v>271</v>
      </c>
      <c r="D246" s="30" t="s">
        <v>560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154</v>
      </c>
      <c r="C247" s="30" t="s">
        <v>343</v>
      </c>
      <c r="D247" s="30" t="s">
        <v>561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96</v>
      </c>
      <c r="C248" s="30" t="s">
        <v>96</v>
      </c>
      <c r="D248" s="30" t="s">
        <v>124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</row>
    <row r="249" spans="1:10">
      <c r="A249" s="44">
        <v>70407</v>
      </c>
      <c r="B249" s="30" t="s">
        <v>246</v>
      </c>
      <c r="C249" s="30" t="s">
        <v>314</v>
      </c>
      <c r="D249" s="30" t="s">
        <v>562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99</v>
      </c>
      <c r="C250" s="30" t="s">
        <v>133</v>
      </c>
      <c r="D250" s="30" t="s">
        <v>257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161</v>
      </c>
      <c r="C251" s="30" t="s">
        <v>167</v>
      </c>
      <c r="D251" s="30" t="s">
        <v>306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161</v>
      </c>
      <c r="C252" s="30" t="s">
        <v>167</v>
      </c>
      <c r="D252" s="30" t="s">
        <v>284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161</v>
      </c>
      <c r="C253" s="30" t="s">
        <v>167</v>
      </c>
      <c r="D253" s="30" t="s">
        <v>217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246</v>
      </c>
      <c r="C254" s="30" t="s">
        <v>432</v>
      </c>
      <c r="D254" s="30" t="s">
        <v>563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151</v>
      </c>
      <c r="C255" s="30" t="s">
        <v>247</v>
      </c>
      <c r="D255" s="30" t="s">
        <v>564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109</v>
      </c>
      <c r="C256" s="30" t="s">
        <v>205</v>
      </c>
      <c r="D256" s="30" t="s">
        <v>565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136</v>
      </c>
      <c r="C257" s="30" t="s">
        <v>409</v>
      </c>
      <c r="D257" s="30" t="s">
        <v>566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109</v>
      </c>
      <c r="C258" s="30" t="s">
        <v>282</v>
      </c>
      <c r="D258" s="30" t="s">
        <v>567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147</v>
      </c>
      <c r="C259" s="30" t="s">
        <v>227</v>
      </c>
      <c r="D259" s="30" t="s">
        <v>568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96</v>
      </c>
      <c r="C260" s="30" t="s">
        <v>452</v>
      </c>
      <c r="D260" s="30" t="s">
        <v>569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147</v>
      </c>
      <c r="C261" s="30" t="s">
        <v>255</v>
      </c>
      <c r="D261" s="30" t="s">
        <v>570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161</v>
      </c>
      <c r="C262" s="30" t="s">
        <v>167</v>
      </c>
      <c r="D262" s="30" t="s">
        <v>285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147</v>
      </c>
      <c r="C263" s="30" t="s">
        <v>176</v>
      </c>
      <c r="D263" s="30" t="s">
        <v>571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99</v>
      </c>
      <c r="C264" s="30" t="s">
        <v>133</v>
      </c>
      <c r="D264" s="30" t="s">
        <v>134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</row>
    <row r="265" spans="1:10">
      <c r="A265" s="44">
        <v>40801</v>
      </c>
      <c r="B265" s="30" t="s">
        <v>147</v>
      </c>
      <c r="C265" s="30" t="s">
        <v>270</v>
      </c>
      <c r="D265" s="30" t="s">
        <v>270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</row>
    <row r="266" spans="1:10">
      <c r="A266" s="44">
        <v>70708</v>
      </c>
      <c r="B266" s="30" t="s">
        <v>246</v>
      </c>
      <c r="C266" s="30" t="s">
        <v>432</v>
      </c>
      <c r="D266" s="30" t="s">
        <v>572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246</v>
      </c>
      <c r="C267" s="30" t="s">
        <v>386</v>
      </c>
      <c r="D267" s="30" t="s">
        <v>573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246</v>
      </c>
      <c r="C268" s="30" t="s">
        <v>386</v>
      </c>
      <c r="D268" s="30" t="s">
        <v>574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147</v>
      </c>
      <c r="C269" s="30" t="s">
        <v>148</v>
      </c>
      <c r="D269" s="30" t="s">
        <v>380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109</v>
      </c>
      <c r="C270" s="30" t="s">
        <v>180</v>
      </c>
      <c r="D270" s="30" t="s">
        <v>380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147</v>
      </c>
      <c r="C271" s="30" t="s">
        <v>255</v>
      </c>
      <c r="D271" s="30" t="s">
        <v>575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182</v>
      </c>
      <c r="C272" s="30" t="s">
        <v>426</v>
      </c>
      <c r="D272" s="30" t="s">
        <v>576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99</v>
      </c>
      <c r="C273" s="30" t="s">
        <v>303</v>
      </c>
      <c r="D273" s="30" t="s">
        <v>576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182</v>
      </c>
      <c r="C274" s="30" t="s">
        <v>426</v>
      </c>
      <c r="D274" s="30" t="s">
        <v>577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198</v>
      </c>
      <c r="C275" s="30" t="s">
        <v>260</v>
      </c>
      <c r="D275" s="30" t="s">
        <v>578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182</v>
      </c>
      <c r="C276" s="30" t="s">
        <v>183</v>
      </c>
      <c r="D276" s="30" t="s">
        <v>579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182</v>
      </c>
      <c r="C277" s="30" t="s">
        <v>444</v>
      </c>
      <c r="D277" s="30" t="s">
        <v>580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182</v>
      </c>
      <c r="C278" s="30" t="s">
        <v>475</v>
      </c>
      <c r="D278" s="30" t="s">
        <v>581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182</v>
      </c>
      <c r="C279" s="30" t="s">
        <v>244</v>
      </c>
      <c r="D279" s="30" t="s">
        <v>286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182</v>
      </c>
      <c r="C280" s="30" t="s">
        <v>244</v>
      </c>
      <c r="D280" s="30" t="s">
        <v>307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182</v>
      </c>
      <c r="C281" s="30" t="s">
        <v>244</v>
      </c>
      <c r="D281" s="30" t="s">
        <v>381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182</v>
      </c>
      <c r="C282" s="30" t="s">
        <v>244</v>
      </c>
      <c r="D282" s="30" t="s">
        <v>245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182</v>
      </c>
      <c r="C283" s="30" t="s">
        <v>244</v>
      </c>
      <c r="D283" s="30" t="s">
        <v>582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99</v>
      </c>
      <c r="C284" s="30" t="s">
        <v>133</v>
      </c>
      <c r="D284" s="30" t="s">
        <v>154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</row>
    <row r="285" spans="1:10">
      <c r="A285" s="44">
        <v>91111</v>
      </c>
      <c r="B285" s="30" t="s">
        <v>109</v>
      </c>
      <c r="C285" s="30" t="s">
        <v>180</v>
      </c>
      <c r="D285" s="30" t="s">
        <v>382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</row>
    <row r="286" spans="1:10">
      <c r="A286" s="44">
        <v>41201</v>
      </c>
      <c r="B286" s="30" t="s">
        <v>147</v>
      </c>
      <c r="C286" s="30" t="s">
        <v>416</v>
      </c>
      <c r="D286" s="30" t="s">
        <v>583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147</v>
      </c>
      <c r="C287" s="30" t="s">
        <v>270</v>
      </c>
      <c r="D287" s="30" t="s">
        <v>584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99</v>
      </c>
      <c r="C288" s="30" t="s">
        <v>133</v>
      </c>
      <c r="D288" s="30" t="s">
        <v>585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246</v>
      </c>
      <c r="C289" s="30" t="s">
        <v>432</v>
      </c>
      <c r="D289" s="30" t="s">
        <v>586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136</v>
      </c>
      <c r="C290" s="30" t="s">
        <v>316</v>
      </c>
      <c r="D290" s="30" t="s">
        <v>587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99</v>
      </c>
      <c r="C291" s="30" t="s">
        <v>133</v>
      </c>
      <c r="D291" s="30" t="s">
        <v>588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182</v>
      </c>
      <c r="C292" s="30" t="s">
        <v>475</v>
      </c>
      <c r="D292" s="30" t="s">
        <v>589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151</v>
      </c>
      <c r="C293" s="30" t="s">
        <v>247</v>
      </c>
      <c r="D293" s="30" t="s">
        <v>590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147</v>
      </c>
      <c r="C294" s="30" t="s">
        <v>214</v>
      </c>
      <c r="D294" s="30" t="s">
        <v>591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249</v>
      </c>
      <c r="C295" s="30" t="s">
        <v>411</v>
      </c>
      <c r="D295" s="30" t="s">
        <v>592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96</v>
      </c>
      <c r="C296" s="30" t="s">
        <v>103</v>
      </c>
      <c r="D296" s="30" t="s">
        <v>135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</row>
    <row r="297" spans="1:10">
      <c r="A297" s="44">
        <v>130102</v>
      </c>
      <c r="B297" s="30" t="s">
        <v>99</v>
      </c>
      <c r="C297" s="30" t="s">
        <v>100</v>
      </c>
      <c r="D297" s="30" t="s">
        <v>118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</row>
    <row r="298" spans="1:10">
      <c r="A298" s="44">
        <v>20206</v>
      </c>
      <c r="B298" s="30" t="s">
        <v>198</v>
      </c>
      <c r="C298" s="30" t="s">
        <v>202</v>
      </c>
      <c r="D298" s="30" t="s">
        <v>108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96</v>
      </c>
      <c r="C299" s="30" t="s">
        <v>96</v>
      </c>
      <c r="D299" s="30" t="s">
        <v>108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</row>
    <row r="300" spans="1:10">
      <c r="A300" s="44">
        <v>41102</v>
      </c>
      <c r="B300" s="30" t="s">
        <v>147</v>
      </c>
      <c r="C300" s="30" t="s">
        <v>275</v>
      </c>
      <c r="D300" s="30" t="s">
        <v>593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147</v>
      </c>
      <c r="C301" s="30" t="s">
        <v>442</v>
      </c>
      <c r="D301" s="30" t="s">
        <v>594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182</v>
      </c>
      <c r="C302" s="30" t="s">
        <v>444</v>
      </c>
      <c r="D302" s="30" t="s">
        <v>444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182</v>
      </c>
      <c r="C303" s="30" t="s">
        <v>364</v>
      </c>
      <c r="D303" s="30" t="s">
        <v>595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182</v>
      </c>
      <c r="C304" s="30" t="s">
        <v>369</v>
      </c>
      <c r="D304" s="30" t="s">
        <v>369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154</v>
      </c>
      <c r="C305" s="30" t="s">
        <v>300</v>
      </c>
      <c r="D305" s="30" t="s">
        <v>308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154</v>
      </c>
      <c r="C306" s="30" t="s">
        <v>393</v>
      </c>
      <c r="D306" s="30" t="s">
        <v>308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109</v>
      </c>
      <c r="C307" s="30" t="s">
        <v>191</v>
      </c>
      <c r="D307" s="30" t="s">
        <v>596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246</v>
      </c>
      <c r="C308" s="30" t="s">
        <v>246</v>
      </c>
      <c r="D308" s="30" t="s">
        <v>238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</row>
    <row r="309" spans="1:10">
      <c r="A309" s="44">
        <v>91002</v>
      </c>
      <c r="B309" s="30" t="s">
        <v>109</v>
      </c>
      <c r="C309" s="30" t="s">
        <v>110</v>
      </c>
      <c r="D309" s="30" t="s">
        <v>238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147</v>
      </c>
      <c r="C310" s="30" t="s">
        <v>227</v>
      </c>
      <c r="D310" s="30" t="s">
        <v>383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136</v>
      </c>
      <c r="C311" s="30" t="s">
        <v>400</v>
      </c>
      <c r="D311" s="30" t="s">
        <v>597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246</v>
      </c>
      <c r="C312" s="30" t="s">
        <v>386</v>
      </c>
      <c r="D312" s="30" t="s">
        <v>598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96</v>
      </c>
      <c r="C313" s="30" t="s">
        <v>599</v>
      </c>
      <c r="D313" s="30" t="s">
        <v>600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99</v>
      </c>
      <c r="C314" s="30" t="s">
        <v>303</v>
      </c>
      <c r="D314" s="30" t="s">
        <v>601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96</v>
      </c>
      <c r="C315" s="30" t="s">
        <v>599</v>
      </c>
      <c r="D315" s="30" t="s">
        <v>602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246</v>
      </c>
      <c r="C316" s="30" t="s">
        <v>246</v>
      </c>
      <c r="D316" s="30" t="s">
        <v>603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147</v>
      </c>
      <c r="C317" s="30" t="s">
        <v>227</v>
      </c>
      <c r="D317" s="30" t="s">
        <v>384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 ht="15">
      <c r="A318" s="44">
        <v>80804</v>
      </c>
      <c r="B318" s="30" t="s">
        <v>96</v>
      </c>
      <c r="C318" s="30" t="s">
        <v>96</v>
      </c>
      <c r="D318" s="30" t="s">
        <v>121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</row>
    <row r="319" spans="1:10">
      <c r="A319" s="44">
        <v>90603</v>
      </c>
      <c r="B319" s="30" t="s">
        <v>109</v>
      </c>
      <c r="C319" s="30" t="s">
        <v>282</v>
      </c>
      <c r="D319" s="30" t="s">
        <v>604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161</v>
      </c>
      <c r="C320" s="30" t="s">
        <v>167</v>
      </c>
      <c r="D320" s="30" t="s">
        <v>385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96</v>
      </c>
      <c r="C321" s="30" t="s">
        <v>599</v>
      </c>
      <c r="D321" s="30" t="s">
        <v>605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109</v>
      </c>
      <c r="C322" s="30" t="s">
        <v>438</v>
      </c>
      <c r="D322" s="30" t="s">
        <v>331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99</v>
      </c>
      <c r="C323" s="30" t="s">
        <v>303</v>
      </c>
      <c r="D323" s="30" t="s">
        <v>331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246</v>
      </c>
      <c r="C324" s="30" t="s">
        <v>333</v>
      </c>
      <c r="D324" s="30" t="s">
        <v>606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246</v>
      </c>
      <c r="C325" s="30" t="s">
        <v>314</v>
      </c>
      <c r="D325" s="30" t="s">
        <v>219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109</v>
      </c>
      <c r="C326" s="30" t="s">
        <v>219</v>
      </c>
      <c r="D326" s="30" t="s">
        <v>220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246</v>
      </c>
      <c r="C327" s="30" t="s">
        <v>333</v>
      </c>
      <c r="D327" s="30" t="s">
        <v>607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109</v>
      </c>
      <c r="C328" s="30" t="s">
        <v>191</v>
      </c>
      <c r="D328" s="30" t="s">
        <v>608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246</v>
      </c>
      <c r="C329" s="30" t="s">
        <v>333</v>
      </c>
      <c r="D329" s="30" t="s">
        <v>609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151</v>
      </c>
      <c r="C330" s="30" t="s">
        <v>247</v>
      </c>
      <c r="D330" s="30" t="s">
        <v>248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246</v>
      </c>
      <c r="C331" s="30" t="s">
        <v>386</v>
      </c>
      <c r="D331" s="30" t="s">
        <v>387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198</v>
      </c>
      <c r="C332" s="30" t="s">
        <v>345</v>
      </c>
      <c r="D332" s="30" t="s">
        <v>388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109</v>
      </c>
      <c r="C333" s="30" t="s">
        <v>110</v>
      </c>
      <c r="D333" s="30" t="s">
        <v>228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198</v>
      </c>
      <c r="C334" s="30" t="s">
        <v>258</v>
      </c>
      <c r="D334" s="30" t="s">
        <v>259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154</v>
      </c>
      <c r="C335" s="30" t="s">
        <v>393</v>
      </c>
      <c r="D335" s="30" t="s">
        <v>610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109</v>
      </c>
      <c r="C336" s="30" t="s">
        <v>438</v>
      </c>
      <c r="D336" s="30" t="s">
        <v>611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109</v>
      </c>
      <c r="C337" s="30" t="s">
        <v>110</v>
      </c>
      <c r="D337" s="30" t="s">
        <v>612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99</v>
      </c>
      <c r="C338" s="30" t="s">
        <v>133</v>
      </c>
      <c r="D338" s="30" t="s">
        <v>332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109</v>
      </c>
      <c r="C339" s="30" t="s">
        <v>180</v>
      </c>
      <c r="D339" s="30" t="s">
        <v>287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109</v>
      </c>
      <c r="C340" s="30" t="s">
        <v>438</v>
      </c>
      <c r="D340" s="30" t="s">
        <v>613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246</v>
      </c>
      <c r="C341" s="30" t="s">
        <v>333</v>
      </c>
      <c r="D341" s="30" t="s">
        <v>614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109</v>
      </c>
      <c r="C342" s="30" t="s">
        <v>180</v>
      </c>
      <c r="D342" s="30" t="s">
        <v>309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99</v>
      </c>
      <c r="C343" s="30" t="s">
        <v>210</v>
      </c>
      <c r="D343" s="30" t="s">
        <v>615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246</v>
      </c>
      <c r="C344" s="30" t="s">
        <v>432</v>
      </c>
      <c r="D344" s="30" t="s">
        <v>616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246</v>
      </c>
      <c r="C345" s="30" t="s">
        <v>246</v>
      </c>
      <c r="D345" s="30" t="s">
        <v>288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109</v>
      </c>
      <c r="C346" s="30" t="s">
        <v>438</v>
      </c>
      <c r="D346" s="30" t="s">
        <v>617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246</v>
      </c>
      <c r="C347" s="30" t="s">
        <v>234</v>
      </c>
      <c r="D347" s="30" t="s">
        <v>618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147</v>
      </c>
      <c r="C348" s="30" t="s">
        <v>275</v>
      </c>
      <c r="D348" s="30" t="s">
        <v>619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249</v>
      </c>
      <c r="C349" s="30" t="s">
        <v>250</v>
      </c>
      <c r="D349" s="30" t="s">
        <v>251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147</v>
      </c>
      <c r="C350" s="30" t="s">
        <v>442</v>
      </c>
      <c r="D350" s="30" t="s">
        <v>620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182</v>
      </c>
      <c r="C351" s="30" t="s">
        <v>475</v>
      </c>
      <c r="D351" s="30" t="s">
        <v>621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154</v>
      </c>
      <c r="C352" s="30" t="s">
        <v>328</v>
      </c>
      <c r="D352" s="30" t="s">
        <v>622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246</v>
      </c>
      <c r="C353" s="30" t="s">
        <v>246</v>
      </c>
      <c r="D353" s="30" t="s">
        <v>623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109</v>
      </c>
      <c r="C354" s="30" t="s">
        <v>267</v>
      </c>
      <c r="D354" s="30" t="s">
        <v>623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96</v>
      </c>
      <c r="C355" s="30" t="s">
        <v>96</v>
      </c>
      <c r="D355" s="30" t="s">
        <v>126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</row>
    <row r="356" spans="1:10">
      <c r="A356" s="44">
        <v>10210</v>
      </c>
      <c r="B356" s="30" t="s">
        <v>161</v>
      </c>
      <c r="C356" s="30" t="s">
        <v>167</v>
      </c>
      <c r="D356" s="30" t="s">
        <v>624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246</v>
      </c>
      <c r="C357" s="30" t="s">
        <v>246</v>
      </c>
      <c r="D357" s="30" t="s">
        <v>625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109</v>
      </c>
      <c r="C358" s="30" t="s">
        <v>438</v>
      </c>
      <c r="D358" s="30" t="s">
        <v>626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198</v>
      </c>
      <c r="C359" s="30" t="s">
        <v>260</v>
      </c>
      <c r="D359" s="30" t="s">
        <v>627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109</v>
      </c>
      <c r="C360" s="30" t="s">
        <v>352</v>
      </c>
      <c r="D360" s="30" t="s">
        <v>627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147</v>
      </c>
      <c r="C361" s="30" t="s">
        <v>275</v>
      </c>
      <c r="D361" s="30" t="s">
        <v>389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99</v>
      </c>
      <c r="C362" s="30" t="s">
        <v>240</v>
      </c>
      <c r="D362" s="30" t="s">
        <v>389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154</v>
      </c>
      <c r="C363" s="30" t="s">
        <v>393</v>
      </c>
      <c r="D363" s="30" t="s">
        <v>628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198</v>
      </c>
      <c r="C364" s="30" t="s">
        <v>258</v>
      </c>
      <c r="D364" s="30" t="s">
        <v>232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147</v>
      </c>
      <c r="C365" s="30" t="s">
        <v>176</v>
      </c>
      <c r="D365" s="30" t="s">
        <v>232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</row>
    <row r="366" spans="1:10">
      <c r="A366" s="44">
        <v>80820</v>
      </c>
      <c r="B366" s="30" t="s">
        <v>96</v>
      </c>
      <c r="C366" s="30" t="s">
        <v>96</v>
      </c>
      <c r="D366" s="30" t="s">
        <v>117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</row>
    <row r="367" spans="1:10">
      <c r="A367" s="44">
        <v>80505</v>
      </c>
      <c r="B367" s="30" t="s">
        <v>96</v>
      </c>
      <c r="C367" s="30" t="s">
        <v>141</v>
      </c>
      <c r="D367" s="30" t="s">
        <v>209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154</v>
      </c>
      <c r="C368" s="30" t="s">
        <v>335</v>
      </c>
      <c r="D368" s="30" t="s">
        <v>629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99</v>
      </c>
      <c r="C369" s="30" t="s">
        <v>210</v>
      </c>
      <c r="D369" s="30" t="s">
        <v>289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246</v>
      </c>
      <c r="C370" s="30" t="s">
        <v>314</v>
      </c>
      <c r="D370" s="30" t="s">
        <v>310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109</v>
      </c>
      <c r="C371" s="30" t="s">
        <v>310</v>
      </c>
      <c r="D371" s="30" t="s">
        <v>311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246</v>
      </c>
      <c r="C372" s="30" t="s">
        <v>333</v>
      </c>
      <c r="D372" s="30" t="s">
        <v>630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161</v>
      </c>
      <c r="C373" s="30" t="s">
        <v>167</v>
      </c>
      <c r="D373" s="30" t="s">
        <v>333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246</v>
      </c>
      <c r="C374" s="30" t="s">
        <v>333</v>
      </c>
      <c r="D374" s="30" t="s">
        <v>334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246</v>
      </c>
      <c r="C375" s="30" t="s">
        <v>333</v>
      </c>
      <c r="D375" s="30" t="s">
        <v>631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246</v>
      </c>
      <c r="C376" s="30" t="s">
        <v>386</v>
      </c>
      <c r="D376" s="30" t="s">
        <v>632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99</v>
      </c>
      <c r="C377" s="30" t="s">
        <v>303</v>
      </c>
      <c r="D377" s="30" t="s">
        <v>633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154</v>
      </c>
      <c r="C378" s="30" t="s">
        <v>335</v>
      </c>
      <c r="D378" s="30" t="s">
        <v>336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109</v>
      </c>
      <c r="C379" s="30" t="s">
        <v>282</v>
      </c>
      <c r="D379" s="30" t="s">
        <v>336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99</v>
      </c>
      <c r="C380" s="30" t="s">
        <v>210</v>
      </c>
      <c r="D380" s="30" t="s">
        <v>211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</row>
    <row r="381" spans="1:10">
      <c r="A381" s="44">
        <v>30108</v>
      </c>
      <c r="B381" s="30" t="s">
        <v>136</v>
      </c>
      <c r="C381" s="30" t="s">
        <v>136</v>
      </c>
      <c r="D381" s="30" t="s">
        <v>290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147</v>
      </c>
      <c r="C382" s="30" t="s">
        <v>212</v>
      </c>
      <c r="D382" s="30" t="s">
        <v>634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246</v>
      </c>
      <c r="C383" s="30" t="s">
        <v>386</v>
      </c>
      <c r="D383" s="30" t="s">
        <v>635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154</v>
      </c>
      <c r="C384" s="30" t="s">
        <v>300</v>
      </c>
      <c r="D384" s="30" t="s">
        <v>390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109</v>
      </c>
      <c r="C385" s="30" t="s">
        <v>312</v>
      </c>
      <c r="D385" s="30" t="s">
        <v>313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154</v>
      </c>
      <c r="C386" s="30" t="s">
        <v>402</v>
      </c>
      <c r="D386" s="30" t="s">
        <v>636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246</v>
      </c>
      <c r="C387" s="30" t="s">
        <v>314</v>
      </c>
      <c r="D387" s="30" t="s">
        <v>637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198</v>
      </c>
      <c r="C388" s="30" t="s">
        <v>258</v>
      </c>
      <c r="D388" s="30" t="s">
        <v>638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154</v>
      </c>
      <c r="C389" s="30" t="s">
        <v>343</v>
      </c>
      <c r="D389" s="30" t="s">
        <v>638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109</v>
      </c>
      <c r="C390" s="30" t="s">
        <v>219</v>
      </c>
      <c r="D390" s="30" t="s">
        <v>638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246</v>
      </c>
      <c r="C391" s="30" t="s">
        <v>246</v>
      </c>
      <c r="D391" s="30" t="s">
        <v>639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198</v>
      </c>
      <c r="C392" s="30" t="s">
        <v>258</v>
      </c>
      <c r="D392" s="30" t="s">
        <v>640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109</v>
      </c>
      <c r="C393" s="30" t="s">
        <v>310</v>
      </c>
      <c r="D393" s="30" t="s">
        <v>641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182</v>
      </c>
      <c r="C394" s="30" t="s">
        <v>428</v>
      </c>
      <c r="D394" s="30" t="s">
        <v>642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147</v>
      </c>
      <c r="C395" s="30" t="s">
        <v>291</v>
      </c>
      <c r="D395" s="30" t="s">
        <v>194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109</v>
      </c>
      <c r="C396" s="30" t="s">
        <v>110</v>
      </c>
      <c r="D396" s="30" t="s">
        <v>194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147</v>
      </c>
      <c r="C397" s="30" t="s">
        <v>291</v>
      </c>
      <c r="D397" s="30" t="s">
        <v>643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147</v>
      </c>
      <c r="C398" s="30" t="s">
        <v>270</v>
      </c>
      <c r="D398" s="30" t="s">
        <v>337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246</v>
      </c>
      <c r="C399" s="30" t="s">
        <v>246</v>
      </c>
      <c r="D399" s="30" t="s">
        <v>337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246</v>
      </c>
      <c r="C400" s="30" t="s">
        <v>644</v>
      </c>
      <c r="D400" s="30" t="s">
        <v>645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154</v>
      </c>
      <c r="C401" s="30" t="s">
        <v>338</v>
      </c>
      <c r="D401" s="30" t="s">
        <v>339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154</v>
      </c>
      <c r="C402" s="30" t="s">
        <v>402</v>
      </c>
      <c r="D402" s="30" t="s">
        <v>646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109</v>
      </c>
      <c r="C403" s="30" t="s">
        <v>352</v>
      </c>
      <c r="D403" s="30" t="s">
        <v>646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154</v>
      </c>
      <c r="C404" s="30" t="s">
        <v>393</v>
      </c>
      <c r="D404" s="30" t="s">
        <v>647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154</v>
      </c>
      <c r="C405" s="30" t="s">
        <v>393</v>
      </c>
      <c r="D405" s="30" t="s">
        <v>648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99</v>
      </c>
      <c r="C406" s="30" t="s">
        <v>133</v>
      </c>
      <c r="D406" s="30" t="s">
        <v>340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109</v>
      </c>
      <c r="C407" s="30" t="s">
        <v>114</v>
      </c>
      <c r="D407" s="30" t="s">
        <v>649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99</v>
      </c>
      <c r="C408" s="30" t="s">
        <v>303</v>
      </c>
      <c r="D408" s="30" t="s">
        <v>391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154</v>
      </c>
      <c r="C409" s="30" t="s">
        <v>343</v>
      </c>
      <c r="D409" s="30" t="s">
        <v>650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109</v>
      </c>
      <c r="C410" s="30" t="s">
        <v>219</v>
      </c>
      <c r="D410" s="30" t="s">
        <v>341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147</v>
      </c>
      <c r="C411" s="30" t="s">
        <v>214</v>
      </c>
      <c r="D411" s="30" t="s">
        <v>651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246</v>
      </c>
      <c r="C412" s="30" t="s">
        <v>246</v>
      </c>
      <c r="D412" s="30" t="s">
        <v>392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154</v>
      </c>
      <c r="C413" s="30" t="s">
        <v>393</v>
      </c>
      <c r="D413" s="30" t="s">
        <v>394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109</v>
      </c>
      <c r="C414" s="30" t="s">
        <v>267</v>
      </c>
      <c r="D414" s="30" t="s">
        <v>652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246</v>
      </c>
      <c r="C415" s="30" t="s">
        <v>314</v>
      </c>
      <c r="D415" s="30" t="s">
        <v>315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182</v>
      </c>
      <c r="C416" s="30" t="s">
        <v>183</v>
      </c>
      <c r="D416" s="30" t="s">
        <v>653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109</v>
      </c>
      <c r="C417" s="30" t="s">
        <v>310</v>
      </c>
      <c r="D417" s="30" t="s">
        <v>654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249</v>
      </c>
      <c r="C418" s="30" t="s">
        <v>250</v>
      </c>
      <c r="D418" s="30" t="s">
        <v>395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182</v>
      </c>
      <c r="C419" s="30" t="s">
        <v>364</v>
      </c>
      <c r="D419" s="30" t="s">
        <v>655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136</v>
      </c>
      <c r="C420" s="30" t="s">
        <v>316</v>
      </c>
      <c r="D420" s="30" t="s">
        <v>317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246</v>
      </c>
      <c r="C421" s="30" t="s">
        <v>644</v>
      </c>
      <c r="D421" s="30" t="s">
        <v>656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96</v>
      </c>
      <c r="C422" s="30" t="s">
        <v>103</v>
      </c>
      <c r="D422" s="30" t="s">
        <v>169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</row>
    <row r="423" spans="1:10">
      <c r="A423" s="44">
        <v>60407</v>
      </c>
      <c r="B423" s="30" t="s">
        <v>154</v>
      </c>
      <c r="C423" s="30" t="s">
        <v>343</v>
      </c>
      <c r="D423" s="30" t="s">
        <v>657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99</v>
      </c>
      <c r="C424" s="46" t="s">
        <v>133</v>
      </c>
      <c r="D424" s="46" t="s">
        <v>233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</row>
    <row r="425" spans="1:10">
      <c r="A425" s="44">
        <v>50208</v>
      </c>
      <c r="B425" s="30" t="s">
        <v>151</v>
      </c>
      <c r="C425" s="30" t="s">
        <v>152</v>
      </c>
      <c r="D425" s="30" t="s">
        <v>153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</row>
    <row r="426" spans="1:10">
      <c r="A426" s="44">
        <v>30301</v>
      </c>
      <c r="B426" s="30" t="s">
        <v>136</v>
      </c>
      <c r="C426" s="30" t="s">
        <v>409</v>
      </c>
      <c r="D426" s="30" t="s">
        <v>658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161</v>
      </c>
      <c r="C427" s="30" t="s">
        <v>162</v>
      </c>
      <c r="D427" s="30" t="s">
        <v>196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136</v>
      </c>
      <c r="C428" s="30" t="s">
        <v>398</v>
      </c>
      <c r="D428" s="30" t="s">
        <v>196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246</v>
      </c>
      <c r="C429" s="30" t="s">
        <v>314</v>
      </c>
      <c r="D429" s="30" t="s">
        <v>659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154</v>
      </c>
      <c r="C430" s="30" t="s">
        <v>300</v>
      </c>
      <c r="D430" s="30" t="s">
        <v>318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109</v>
      </c>
      <c r="C431" s="30" t="s">
        <v>438</v>
      </c>
      <c r="D431" s="30" t="s">
        <v>660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147</v>
      </c>
      <c r="C432" s="30" t="s">
        <v>324</v>
      </c>
      <c r="D432" s="30" t="s">
        <v>661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109</v>
      </c>
      <c r="C433" s="30" t="s">
        <v>282</v>
      </c>
      <c r="D433" s="30" t="s">
        <v>342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182</v>
      </c>
      <c r="C434" s="30" t="s">
        <v>364</v>
      </c>
      <c r="D434" s="30" t="s">
        <v>662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182</v>
      </c>
      <c r="C435" s="30" t="s">
        <v>444</v>
      </c>
      <c r="D435" s="30" t="s">
        <v>663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182</v>
      </c>
      <c r="C436" s="30" t="s">
        <v>271</v>
      </c>
      <c r="D436" s="30" t="s">
        <v>396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161</v>
      </c>
      <c r="C437" s="30" t="s">
        <v>222</v>
      </c>
      <c r="D437" s="30" t="s">
        <v>664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144</v>
      </c>
      <c r="C438" s="30" t="s">
        <v>144</v>
      </c>
      <c r="D438" s="30" t="s">
        <v>145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</row>
    <row r="439" spans="1:10">
      <c r="A439" s="44">
        <v>20401</v>
      </c>
      <c r="B439" s="30" t="s">
        <v>198</v>
      </c>
      <c r="C439" s="30" t="s">
        <v>260</v>
      </c>
      <c r="D439" s="30" t="s">
        <v>261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</row>
    <row r="440" spans="1:10">
      <c r="A440" s="44">
        <v>120108</v>
      </c>
      <c r="B440" s="30" t="s">
        <v>182</v>
      </c>
      <c r="C440" s="30" t="s">
        <v>271</v>
      </c>
      <c r="D440" s="30" t="s">
        <v>272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182</v>
      </c>
      <c r="C441" s="30" t="s">
        <v>364</v>
      </c>
      <c r="D441" s="30" t="s">
        <v>665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136</v>
      </c>
      <c r="C442" s="30" t="s">
        <v>398</v>
      </c>
      <c r="D442" s="30" t="s">
        <v>666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246</v>
      </c>
      <c r="C443" s="30" t="s">
        <v>333</v>
      </c>
      <c r="D443" s="30" t="s">
        <v>667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147</v>
      </c>
      <c r="C444" s="30" t="s">
        <v>358</v>
      </c>
      <c r="D444" s="30" t="s">
        <v>397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136</v>
      </c>
      <c r="C445" s="30" t="s">
        <v>137</v>
      </c>
      <c r="D445" s="30" t="s">
        <v>138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</row>
    <row r="446" spans="1:10">
      <c r="A446" s="44">
        <v>130408</v>
      </c>
      <c r="B446" s="30" t="s">
        <v>99</v>
      </c>
      <c r="C446" s="30" t="s">
        <v>240</v>
      </c>
      <c r="D446" s="30" t="s">
        <v>273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136</v>
      </c>
      <c r="C447" s="30" t="s">
        <v>136</v>
      </c>
      <c r="D447" s="30" t="s">
        <v>252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136</v>
      </c>
      <c r="C448" s="30" t="s">
        <v>400</v>
      </c>
      <c r="D448" s="30" t="s">
        <v>668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99</v>
      </c>
      <c r="C449" s="46" t="s">
        <v>100</v>
      </c>
      <c r="D449" s="46" t="s">
        <v>178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</row>
    <row r="450" spans="1:10">
      <c r="A450" s="44">
        <v>40109</v>
      </c>
      <c r="B450" s="30" t="s">
        <v>147</v>
      </c>
      <c r="C450" s="30" t="s">
        <v>148</v>
      </c>
      <c r="D450" s="30" t="s">
        <v>166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</row>
    <row r="451" spans="1:10">
      <c r="A451" s="44">
        <v>91014</v>
      </c>
      <c r="B451" s="30" t="s">
        <v>109</v>
      </c>
      <c r="C451" s="30" t="s">
        <v>110</v>
      </c>
      <c r="D451" s="30" t="s">
        <v>188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99</v>
      </c>
      <c r="C452" s="30" t="s">
        <v>133</v>
      </c>
      <c r="D452" s="30" t="s">
        <v>292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154</v>
      </c>
      <c r="C453" s="30" t="s">
        <v>343</v>
      </c>
      <c r="D453" s="30" t="s">
        <v>344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198</v>
      </c>
      <c r="C454" s="30" t="s">
        <v>345</v>
      </c>
      <c r="D454" s="30" t="s">
        <v>346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96</v>
      </c>
      <c r="C455" s="30" t="s">
        <v>103</v>
      </c>
      <c r="D455" s="30" t="s">
        <v>132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</row>
    <row r="456" spans="1:10">
      <c r="A456" s="44">
        <v>70505</v>
      </c>
      <c r="B456" s="30" t="s">
        <v>246</v>
      </c>
      <c r="C456" s="30" t="s">
        <v>644</v>
      </c>
      <c r="D456" s="30" t="s">
        <v>669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96</v>
      </c>
      <c r="C457" s="30" t="s">
        <v>670</v>
      </c>
      <c r="D457" s="30" t="s">
        <v>671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96</v>
      </c>
      <c r="C458" s="30" t="s">
        <v>670</v>
      </c>
      <c r="D458" s="30" t="s">
        <v>672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96</v>
      </c>
      <c r="C459" s="30" t="s">
        <v>96</v>
      </c>
      <c r="D459" s="30" t="s">
        <v>98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</row>
    <row r="460" spans="1:10">
      <c r="A460" s="44">
        <v>40804</v>
      </c>
      <c r="B460" s="30" t="s">
        <v>147</v>
      </c>
      <c r="C460" s="30" t="s">
        <v>270</v>
      </c>
      <c r="D460" s="30" t="s">
        <v>673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198</v>
      </c>
      <c r="C461" s="30" t="s">
        <v>199</v>
      </c>
      <c r="D461" s="30" t="s">
        <v>253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136</v>
      </c>
      <c r="C462" s="30" t="s">
        <v>398</v>
      </c>
      <c r="D462" s="30" t="s">
        <v>399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136</v>
      </c>
      <c r="C463" s="30" t="s">
        <v>400</v>
      </c>
      <c r="D463" s="30" t="s">
        <v>401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136</v>
      </c>
      <c r="C464" s="30" t="s">
        <v>398</v>
      </c>
      <c r="D464" s="30" t="s">
        <v>674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147</v>
      </c>
      <c r="C465" s="30" t="s">
        <v>214</v>
      </c>
      <c r="D465" s="30" t="s">
        <v>674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246</v>
      </c>
      <c r="C466" s="30" t="s">
        <v>333</v>
      </c>
      <c r="D466" s="30" t="s">
        <v>674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147</v>
      </c>
      <c r="C467" s="30" t="s">
        <v>148</v>
      </c>
      <c r="D467" s="30" t="s">
        <v>675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147</v>
      </c>
      <c r="C468" s="30" t="s">
        <v>255</v>
      </c>
      <c r="D468" s="30" t="s">
        <v>676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246</v>
      </c>
      <c r="C469" s="30" t="s">
        <v>234</v>
      </c>
      <c r="D469" s="30" t="s">
        <v>676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154</v>
      </c>
      <c r="C470" s="30" t="s">
        <v>402</v>
      </c>
      <c r="D470" s="30" t="s">
        <v>403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154</v>
      </c>
      <c r="C471" s="30" t="s">
        <v>402</v>
      </c>
      <c r="D471" s="30" t="s">
        <v>404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246</v>
      </c>
      <c r="C472" s="30" t="s">
        <v>234</v>
      </c>
      <c r="D472" s="30" t="s">
        <v>677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96</v>
      </c>
      <c r="C473" s="30" t="s">
        <v>96</v>
      </c>
      <c r="D473" s="30" t="s">
        <v>130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</row>
    <row r="474" spans="1:10">
      <c r="A474" s="44">
        <v>80604</v>
      </c>
      <c r="B474" s="30" t="s">
        <v>96</v>
      </c>
      <c r="C474" s="30" t="s">
        <v>452</v>
      </c>
      <c r="D474" s="30" t="s">
        <v>678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147</v>
      </c>
      <c r="C475" s="30" t="s">
        <v>358</v>
      </c>
      <c r="D475" s="30" t="s">
        <v>679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151</v>
      </c>
      <c r="C476" s="30" t="s">
        <v>152</v>
      </c>
      <c r="D476" s="30" t="s">
        <v>680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246</v>
      </c>
      <c r="C477" s="30" t="s">
        <v>644</v>
      </c>
      <c r="D477" s="30" t="s">
        <v>681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147</v>
      </c>
      <c r="C478" s="30" t="s">
        <v>255</v>
      </c>
      <c r="D478" s="30" t="s">
        <v>107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147</v>
      </c>
      <c r="C479" s="30" t="s">
        <v>176</v>
      </c>
      <c r="D479" s="30" t="s">
        <v>107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96</v>
      </c>
      <c r="C480" s="30" t="s">
        <v>96</v>
      </c>
      <c r="D480" s="30" t="s">
        <v>107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</row>
    <row r="481" spans="1:10">
      <c r="A481" s="44">
        <v>80205</v>
      </c>
      <c r="B481" s="30" t="s">
        <v>96</v>
      </c>
      <c r="C481" s="30" t="s">
        <v>599</v>
      </c>
      <c r="D481" s="30" t="s">
        <v>682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198</v>
      </c>
      <c r="C482" s="30" t="s">
        <v>199</v>
      </c>
      <c r="D482" s="30" t="s">
        <v>200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</row>
    <row r="483" spans="1:10">
      <c r="A483" s="44">
        <v>70217</v>
      </c>
      <c r="B483" s="30" t="s">
        <v>246</v>
      </c>
      <c r="C483" s="30" t="s">
        <v>333</v>
      </c>
      <c r="D483" s="30" t="s">
        <v>683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182</v>
      </c>
      <c r="C484" s="30" t="s">
        <v>364</v>
      </c>
      <c r="D484" s="30" t="s">
        <v>683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154</v>
      </c>
      <c r="C485" s="30" t="s">
        <v>343</v>
      </c>
      <c r="D485" s="30" t="s">
        <v>684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246</v>
      </c>
      <c r="C486" s="30" t="s">
        <v>386</v>
      </c>
      <c r="D486" s="30" t="s">
        <v>685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154</v>
      </c>
      <c r="C487" s="30" t="s">
        <v>328</v>
      </c>
      <c r="D487" s="30" t="s">
        <v>347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182</v>
      </c>
      <c r="C488" s="30" t="s">
        <v>444</v>
      </c>
      <c r="D488" s="30" t="s">
        <v>686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198</v>
      </c>
      <c r="C489" s="30" t="s">
        <v>258</v>
      </c>
      <c r="D489" s="30" t="s">
        <v>687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109</v>
      </c>
      <c r="C490" s="30" t="s">
        <v>282</v>
      </c>
      <c r="D490" s="30" t="s">
        <v>405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151</v>
      </c>
      <c r="C491" s="30" t="s">
        <v>152</v>
      </c>
      <c r="D491" s="30" t="s">
        <v>152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136</v>
      </c>
      <c r="C492" s="30" t="s">
        <v>400</v>
      </c>
      <c r="D492" s="30" t="s">
        <v>688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109</v>
      </c>
      <c r="C493" s="30" t="s">
        <v>310</v>
      </c>
      <c r="D493" s="30" t="s">
        <v>689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136</v>
      </c>
      <c r="C494" s="30" t="s">
        <v>398</v>
      </c>
      <c r="D494" s="30" t="s">
        <v>690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99</v>
      </c>
      <c r="C495" s="30" t="s">
        <v>133</v>
      </c>
      <c r="D495" s="30" t="s">
        <v>156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</row>
    <row r="496" spans="1:10">
      <c r="A496" s="44">
        <v>41005</v>
      </c>
      <c r="B496" s="30" t="s">
        <v>147</v>
      </c>
      <c r="C496" s="30" t="s">
        <v>324</v>
      </c>
      <c r="D496" s="30" t="s">
        <v>406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198</v>
      </c>
      <c r="C497" s="30" t="s">
        <v>207</v>
      </c>
      <c r="D497" s="30" t="s">
        <v>234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246</v>
      </c>
      <c r="C498" s="30" t="s">
        <v>234</v>
      </c>
      <c r="D498" s="30" t="s">
        <v>691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109</v>
      </c>
      <c r="C499" s="30" t="s">
        <v>110</v>
      </c>
      <c r="D499" s="30" t="s">
        <v>254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154</v>
      </c>
      <c r="C500" s="30" t="s">
        <v>402</v>
      </c>
      <c r="D500" s="30" t="s">
        <v>692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136</v>
      </c>
      <c r="C501" s="30" t="s">
        <v>316</v>
      </c>
      <c r="D501" s="30" t="s">
        <v>319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147</v>
      </c>
      <c r="C502" s="30" t="s">
        <v>291</v>
      </c>
      <c r="D502" s="30" t="s">
        <v>693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147</v>
      </c>
      <c r="C503" s="30" t="s">
        <v>291</v>
      </c>
      <c r="D503" s="30" t="s">
        <v>694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147</v>
      </c>
      <c r="C504" s="30" t="s">
        <v>442</v>
      </c>
      <c r="D504" s="30" t="s">
        <v>695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154</v>
      </c>
      <c r="C505" s="30" t="s">
        <v>402</v>
      </c>
      <c r="D505" s="30" t="s">
        <v>407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</row>
    <row r="506" spans="1:10">
      <c r="A506" s="44">
        <v>40203</v>
      </c>
      <c r="B506" s="30" t="s">
        <v>147</v>
      </c>
      <c r="C506" s="30" t="s">
        <v>212</v>
      </c>
      <c r="D506" s="30" t="s">
        <v>348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151</v>
      </c>
      <c r="C507" s="30" t="s">
        <v>152</v>
      </c>
      <c r="D507" s="30" t="s">
        <v>696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96</v>
      </c>
      <c r="C508" s="30" t="s">
        <v>96</v>
      </c>
      <c r="D508" s="30" t="s">
        <v>158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</row>
    <row r="509" spans="1:10">
      <c r="A509" s="44">
        <v>20106</v>
      </c>
      <c r="B509" s="30" t="s">
        <v>198</v>
      </c>
      <c r="C509" s="30" t="s">
        <v>207</v>
      </c>
      <c r="D509" s="30" t="s">
        <v>697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147</v>
      </c>
      <c r="C510" s="30" t="s">
        <v>212</v>
      </c>
      <c r="D510" s="30" t="s">
        <v>235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99</v>
      </c>
      <c r="C511" s="30" t="s">
        <v>133</v>
      </c>
      <c r="D511" s="30" t="s">
        <v>139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</row>
    <row r="512" spans="1:10">
      <c r="A512" s="44">
        <v>30403</v>
      </c>
      <c r="B512" s="30" t="s">
        <v>136</v>
      </c>
      <c r="C512" s="30" t="s">
        <v>316</v>
      </c>
      <c r="D512" s="30" t="s">
        <v>698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144</v>
      </c>
      <c r="C513" s="30" t="s">
        <v>144</v>
      </c>
      <c r="D513" s="30" t="s">
        <v>189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136</v>
      </c>
      <c r="C514" s="30" t="s">
        <v>136</v>
      </c>
      <c r="D514" s="30" t="s">
        <v>218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151</v>
      </c>
      <c r="C515" s="30" t="s">
        <v>247</v>
      </c>
      <c r="D515" s="30" t="s">
        <v>699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109</v>
      </c>
      <c r="C516" s="30" t="s">
        <v>310</v>
      </c>
      <c r="D516" s="30" t="s">
        <v>700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99</v>
      </c>
      <c r="C517" s="30" t="s">
        <v>240</v>
      </c>
      <c r="D517" s="30" t="s">
        <v>320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161</v>
      </c>
      <c r="C518" s="30" t="s">
        <v>161</v>
      </c>
      <c r="D518" s="30" t="s">
        <v>701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161</v>
      </c>
      <c r="C519" s="30" t="s">
        <v>162</v>
      </c>
      <c r="D519" s="30" t="s">
        <v>274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161</v>
      </c>
      <c r="C520" s="30" t="s">
        <v>162</v>
      </c>
      <c r="D520" s="30" t="s">
        <v>702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246</v>
      </c>
      <c r="C521" s="30" t="s">
        <v>644</v>
      </c>
      <c r="D521" s="30" t="s">
        <v>703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182</v>
      </c>
      <c r="C522" s="30" t="s">
        <v>244</v>
      </c>
      <c r="D522" s="30" t="s">
        <v>704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109</v>
      </c>
      <c r="C523" s="30" t="s">
        <v>180</v>
      </c>
      <c r="D523" s="30" t="s">
        <v>705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147</v>
      </c>
      <c r="C524" s="30" t="s">
        <v>442</v>
      </c>
      <c r="D524" s="30" t="s">
        <v>706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154</v>
      </c>
      <c r="C525" s="30" t="s">
        <v>335</v>
      </c>
      <c r="D525" s="30" t="s">
        <v>707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154</v>
      </c>
      <c r="C526" s="30" t="s">
        <v>335</v>
      </c>
      <c r="D526" s="30" t="s">
        <v>708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109</v>
      </c>
      <c r="C527" s="30" t="s">
        <v>312</v>
      </c>
      <c r="D527" s="30" t="s">
        <v>709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147</v>
      </c>
      <c r="C528" s="30" t="s">
        <v>148</v>
      </c>
      <c r="D528" s="30" t="s">
        <v>710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161</v>
      </c>
      <c r="C529" s="30" t="s">
        <v>162</v>
      </c>
      <c r="D529" s="30" t="s">
        <v>349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109</v>
      </c>
      <c r="C530" s="30" t="s">
        <v>114</v>
      </c>
      <c r="D530" s="30" t="s">
        <v>711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147</v>
      </c>
      <c r="C531" s="30" t="s">
        <v>350</v>
      </c>
      <c r="D531" s="30" t="s">
        <v>351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147</v>
      </c>
      <c r="C532" s="30" t="s">
        <v>270</v>
      </c>
      <c r="D532" s="30" t="s">
        <v>712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154</v>
      </c>
      <c r="C533" s="30" t="s">
        <v>328</v>
      </c>
      <c r="D533" s="30" t="s">
        <v>713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96</v>
      </c>
      <c r="C534" s="30" t="s">
        <v>96</v>
      </c>
      <c r="D534" s="30" t="s">
        <v>129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</row>
    <row r="535" spans="1:10">
      <c r="A535" s="44">
        <v>120705</v>
      </c>
      <c r="B535" s="30" t="s">
        <v>182</v>
      </c>
      <c r="C535" s="30" t="s">
        <v>369</v>
      </c>
      <c r="D535" s="30" t="s">
        <v>714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151</v>
      </c>
      <c r="C536" s="30" t="s">
        <v>205</v>
      </c>
      <c r="D536" s="30" t="s">
        <v>715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151</v>
      </c>
      <c r="C537" s="30" t="s">
        <v>205</v>
      </c>
      <c r="D537" s="30" t="s">
        <v>716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109</v>
      </c>
      <c r="C538" s="30" t="s">
        <v>352</v>
      </c>
      <c r="D538" s="30" t="s">
        <v>353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198</v>
      </c>
      <c r="C539" s="30" t="s">
        <v>199</v>
      </c>
      <c r="D539" s="30" t="s">
        <v>408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109</v>
      </c>
      <c r="C540" s="30" t="s">
        <v>180</v>
      </c>
      <c r="D540" s="30" t="s">
        <v>408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198</v>
      </c>
      <c r="C541" s="30" t="s">
        <v>202</v>
      </c>
      <c r="D541" s="30" t="s">
        <v>203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246</v>
      </c>
      <c r="C542" s="30" t="s">
        <v>333</v>
      </c>
      <c r="D542" s="30" t="s">
        <v>717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151</v>
      </c>
      <c r="C543" s="30" t="s">
        <v>205</v>
      </c>
      <c r="D543" s="30" t="s">
        <v>718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198</v>
      </c>
      <c r="C544" s="30" t="s">
        <v>199</v>
      </c>
      <c r="D544" s="30" t="s">
        <v>410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136</v>
      </c>
      <c r="C545" s="30" t="s">
        <v>409</v>
      </c>
      <c r="D545" s="30" t="s">
        <v>410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</row>
    <row r="546" spans="1:10">
      <c r="A546" s="44">
        <v>90907</v>
      </c>
      <c r="B546" s="30" t="s">
        <v>109</v>
      </c>
      <c r="C546" s="30" t="s">
        <v>205</v>
      </c>
      <c r="D546" s="30" t="s">
        <v>719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249</v>
      </c>
      <c r="C547" s="30" t="s">
        <v>411</v>
      </c>
      <c r="D547" s="30" t="s">
        <v>412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147</v>
      </c>
      <c r="C548" s="30" t="s">
        <v>324</v>
      </c>
      <c r="D548" s="30" t="s">
        <v>413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</row>
    <row r="549" spans="1:10">
      <c r="A549" s="44">
        <v>91110</v>
      </c>
      <c r="B549" s="30" t="s">
        <v>109</v>
      </c>
      <c r="C549" s="30" t="s">
        <v>180</v>
      </c>
      <c r="D549" s="30" t="s">
        <v>414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147</v>
      </c>
      <c r="C550" s="30" t="s">
        <v>212</v>
      </c>
      <c r="D550" s="30" t="s">
        <v>213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</row>
    <row r="551" spans="1:10">
      <c r="A551" s="44">
        <v>91013</v>
      </c>
      <c r="B551" s="30" t="s">
        <v>109</v>
      </c>
      <c r="C551" s="30" t="s">
        <v>110</v>
      </c>
      <c r="D551" s="30" t="s">
        <v>165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182</v>
      </c>
      <c r="C552" s="30" t="s">
        <v>364</v>
      </c>
      <c r="D552" s="30" t="s">
        <v>720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147</v>
      </c>
      <c r="C553" s="30" t="s">
        <v>291</v>
      </c>
      <c r="D553" s="30" t="s">
        <v>721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109</v>
      </c>
      <c r="C554" s="30" t="s">
        <v>205</v>
      </c>
      <c r="D554" s="30" t="s">
        <v>722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96</v>
      </c>
      <c r="C555" s="30" t="s">
        <v>103</v>
      </c>
      <c r="D555" s="30" t="s">
        <v>143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</row>
    <row r="556" spans="1:10">
      <c r="A556" s="44">
        <v>60607</v>
      </c>
      <c r="B556" s="30" t="s">
        <v>154</v>
      </c>
      <c r="C556" s="30" t="s">
        <v>328</v>
      </c>
      <c r="D556" s="30" t="s">
        <v>354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246</v>
      </c>
      <c r="C557" s="30" t="s">
        <v>246</v>
      </c>
      <c r="D557" s="30" t="s">
        <v>354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136</v>
      </c>
      <c r="C558" s="30" t="s">
        <v>136</v>
      </c>
      <c r="D558" s="30" t="s">
        <v>185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</row>
    <row r="559" spans="1:10">
      <c r="A559" s="44">
        <v>80206</v>
      </c>
      <c r="B559" s="30" t="s">
        <v>96</v>
      </c>
      <c r="C559" s="30" t="s">
        <v>599</v>
      </c>
      <c r="D559" s="30" t="s">
        <v>723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99</v>
      </c>
      <c r="C560" s="30" t="s">
        <v>240</v>
      </c>
      <c r="D560" s="30" t="s">
        <v>415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136</v>
      </c>
      <c r="C561" s="30" t="s">
        <v>136</v>
      </c>
      <c r="D561" s="30" t="s">
        <v>293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182</v>
      </c>
      <c r="C562" s="30" t="s">
        <v>244</v>
      </c>
      <c r="D562" s="30" t="s">
        <v>724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136</v>
      </c>
      <c r="C563" s="30" t="s">
        <v>400</v>
      </c>
      <c r="D563" s="30" t="s">
        <v>725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182</v>
      </c>
      <c r="C564" s="30" t="s">
        <v>183</v>
      </c>
      <c r="D564" s="30" t="s">
        <v>726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151</v>
      </c>
      <c r="C565" s="30" t="s">
        <v>247</v>
      </c>
      <c r="D565" s="30" t="s">
        <v>411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147</v>
      </c>
      <c r="C566" s="30" t="s">
        <v>227</v>
      </c>
      <c r="D566" s="30" t="s">
        <v>727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109</v>
      </c>
      <c r="C567" s="30" t="s">
        <v>191</v>
      </c>
      <c r="D567" s="30" t="s">
        <v>204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109</v>
      </c>
      <c r="C568" s="30" t="s">
        <v>219</v>
      </c>
      <c r="D568" s="30" t="s">
        <v>728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147</v>
      </c>
      <c r="C569" s="30" t="s">
        <v>176</v>
      </c>
      <c r="D569" s="30" t="s">
        <v>303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99</v>
      </c>
      <c r="C570" s="30" t="s">
        <v>303</v>
      </c>
      <c r="D570" s="30" t="s">
        <v>729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96</v>
      </c>
      <c r="C571" s="30" t="s">
        <v>96</v>
      </c>
      <c r="D571" s="30" t="s">
        <v>190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147</v>
      </c>
      <c r="C572" s="30" t="s">
        <v>275</v>
      </c>
      <c r="D572" s="30" t="s">
        <v>275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96</v>
      </c>
      <c r="C573" s="30" t="s">
        <v>96</v>
      </c>
      <c r="D573" s="30" t="s">
        <v>114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</row>
    <row r="574" spans="1:10">
      <c r="A574" s="44">
        <v>90801</v>
      </c>
      <c r="B574" s="30" t="s">
        <v>109</v>
      </c>
      <c r="C574" s="30" t="s">
        <v>114</v>
      </c>
      <c r="D574" s="30" t="s">
        <v>294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147</v>
      </c>
      <c r="C575" s="30" t="s">
        <v>227</v>
      </c>
      <c r="D575" s="30" t="s">
        <v>262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246</v>
      </c>
      <c r="C576" s="30" t="s">
        <v>333</v>
      </c>
      <c r="D576" s="30" t="s">
        <v>730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109</v>
      </c>
      <c r="C577" s="30" t="s">
        <v>438</v>
      </c>
      <c r="D577" s="30" t="s">
        <v>730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109</v>
      </c>
      <c r="C578" s="30" t="s">
        <v>267</v>
      </c>
      <c r="D578" s="30" t="s">
        <v>730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109</v>
      </c>
      <c r="C579" s="30" t="s">
        <v>114</v>
      </c>
      <c r="D579" s="30" t="s">
        <v>730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99</v>
      </c>
      <c r="C580" s="30" t="s">
        <v>303</v>
      </c>
      <c r="D580" s="30" t="s">
        <v>730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136</v>
      </c>
      <c r="C581" s="30" t="s">
        <v>137</v>
      </c>
      <c r="D581" s="30" t="s">
        <v>295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136</v>
      </c>
      <c r="C582" s="30" t="s">
        <v>136</v>
      </c>
      <c r="D582" s="30" t="s">
        <v>172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147</v>
      </c>
      <c r="C583" s="30" t="s">
        <v>416</v>
      </c>
      <c r="D583" s="30" t="s">
        <v>172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109</v>
      </c>
      <c r="C584" s="30" t="s">
        <v>114</v>
      </c>
      <c r="D584" s="30" t="s">
        <v>172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154</v>
      </c>
      <c r="C585" s="30" t="s">
        <v>300</v>
      </c>
      <c r="D585" s="30" t="s">
        <v>355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198</v>
      </c>
      <c r="C586" s="30" t="s">
        <v>202</v>
      </c>
      <c r="D586" s="30" t="s">
        <v>731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136</v>
      </c>
      <c r="C587" s="30" t="s">
        <v>137</v>
      </c>
      <c r="D587" s="30" t="s">
        <v>732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147</v>
      </c>
      <c r="C588" s="30" t="s">
        <v>416</v>
      </c>
      <c r="D588" s="30" t="s">
        <v>416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109</v>
      </c>
      <c r="C589" s="30" t="s">
        <v>267</v>
      </c>
      <c r="D589" s="30" t="s">
        <v>733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96</v>
      </c>
      <c r="C590" s="30" t="s">
        <v>96</v>
      </c>
      <c r="D590" s="30" t="s">
        <v>160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109</v>
      </c>
      <c r="C591" s="30" t="s">
        <v>310</v>
      </c>
      <c r="D591" s="30" t="s">
        <v>173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109</v>
      </c>
      <c r="C592" s="30" t="s">
        <v>110</v>
      </c>
      <c r="D592" s="30" t="s">
        <v>173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</row>
    <row r="593" spans="1:10">
      <c r="A593" s="44">
        <v>70220</v>
      </c>
      <c r="B593" s="30" t="s">
        <v>246</v>
      </c>
      <c r="C593" s="30" t="s">
        <v>333</v>
      </c>
      <c r="D593" s="30" t="s">
        <v>734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96</v>
      </c>
      <c r="C594" s="30" t="s">
        <v>599</v>
      </c>
      <c r="D594" s="30" t="s">
        <v>735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147</v>
      </c>
      <c r="C595" s="30" t="s">
        <v>176</v>
      </c>
      <c r="D595" s="30" t="s">
        <v>736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147</v>
      </c>
      <c r="C596" s="30" t="s">
        <v>176</v>
      </c>
      <c r="D596" s="30" t="s">
        <v>229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182</v>
      </c>
      <c r="C597" s="30" t="s">
        <v>428</v>
      </c>
      <c r="D597" s="30" t="s">
        <v>737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109</v>
      </c>
      <c r="C598" s="30" t="s">
        <v>110</v>
      </c>
      <c r="D598" s="30" t="s">
        <v>296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246</v>
      </c>
      <c r="C599" s="30" t="s">
        <v>246</v>
      </c>
      <c r="D599" s="30" t="s">
        <v>127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96</v>
      </c>
      <c r="C600" s="30" t="s">
        <v>96</v>
      </c>
      <c r="D600" s="30" t="s">
        <v>127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</row>
    <row r="601" spans="1:10" ht="24">
      <c r="A601" s="44">
        <v>120901</v>
      </c>
      <c r="B601" s="30" t="s">
        <v>182</v>
      </c>
      <c r="C601" s="30" t="s">
        <v>428</v>
      </c>
      <c r="D601" s="30" t="s">
        <v>738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147</v>
      </c>
      <c r="C602" s="30" t="s">
        <v>324</v>
      </c>
      <c r="D602" s="30" t="s">
        <v>263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99</v>
      </c>
      <c r="C603" s="30" t="s">
        <v>100</v>
      </c>
      <c r="D603" s="30" t="s">
        <v>263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147</v>
      </c>
      <c r="C604" s="30" t="s">
        <v>324</v>
      </c>
      <c r="D604" s="30" t="s">
        <v>739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147</v>
      </c>
      <c r="C605" s="30" t="s">
        <v>275</v>
      </c>
      <c r="D605" s="30" t="s">
        <v>739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96</v>
      </c>
      <c r="C606" s="30" t="s">
        <v>141</v>
      </c>
      <c r="D606" s="30" t="s">
        <v>740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151</v>
      </c>
      <c r="C607" s="30" t="s">
        <v>205</v>
      </c>
      <c r="D607" s="30" t="s">
        <v>206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109</v>
      </c>
      <c r="C608" s="30" t="s">
        <v>205</v>
      </c>
      <c r="D608" s="30" t="s">
        <v>206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136</v>
      </c>
      <c r="C609" s="30" t="s">
        <v>398</v>
      </c>
      <c r="D609" s="30" t="s">
        <v>398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147</v>
      </c>
      <c r="C610" s="30" t="s">
        <v>350</v>
      </c>
      <c r="D610" s="30" t="s">
        <v>741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154</v>
      </c>
      <c r="C611" s="30" t="s">
        <v>338</v>
      </c>
      <c r="D611" s="30" t="s">
        <v>356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147</v>
      </c>
      <c r="C612" s="30" t="s">
        <v>227</v>
      </c>
      <c r="D612" s="30" t="s">
        <v>417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</row>
    <row r="613" spans="1:10">
      <c r="A613" s="44">
        <v>20209</v>
      </c>
      <c r="B613" s="30" t="s">
        <v>198</v>
      </c>
      <c r="C613" s="30" t="s">
        <v>202</v>
      </c>
      <c r="D613" s="30" t="s">
        <v>276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99</v>
      </c>
      <c r="C614" s="30" t="s">
        <v>133</v>
      </c>
      <c r="D614" s="30" t="s">
        <v>276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136</v>
      </c>
      <c r="C615" s="30" t="s">
        <v>136</v>
      </c>
      <c r="D615" s="30" t="s">
        <v>742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147</v>
      </c>
      <c r="C616" s="30" t="s">
        <v>227</v>
      </c>
      <c r="D616" s="30" t="s">
        <v>742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99</v>
      </c>
      <c r="C617" s="30" t="s">
        <v>210</v>
      </c>
      <c r="D617" s="30" t="s">
        <v>742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109</v>
      </c>
      <c r="C618" s="30" t="s">
        <v>110</v>
      </c>
      <c r="D618" s="30" t="s">
        <v>111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</row>
    <row r="619" spans="1:10">
      <c r="A619" s="44">
        <v>91015</v>
      </c>
      <c r="B619" s="30" t="s">
        <v>109</v>
      </c>
      <c r="C619" s="30" t="s">
        <v>110</v>
      </c>
      <c r="D619" s="30" t="s">
        <v>743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109</v>
      </c>
      <c r="C620" s="30" t="s">
        <v>110</v>
      </c>
      <c r="D620" s="30" t="s">
        <v>744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147</v>
      </c>
      <c r="C621" s="30" t="s">
        <v>227</v>
      </c>
      <c r="D621" s="30" t="s">
        <v>418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246</v>
      </c>
      <c r="C622" s="30" t="s">
        <v>333</v>
      </c>
      <c r="D622" s="30" t="s">
        <v>418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147</v>
      </c>
      <c r="C623" s="30" t="s">
        <v>148</v>
      </c>
      <c r="D623" s="30" t="s">
        <v>419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246</v>
      </c>
      <c r="C624" s="30" t="s">
        <v>333</v>
      </c>
      <c r="D624" s="30" t="s">
        <v>745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151</v>
      </c>
      <c r="C625" s="30" t="s">
        <v>247</v>
      </c>
      <c r="D625" s="30" t="s">
        <v>746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182</v>
      </c>
      <c r="C626" s="30" t="s">
        <v>364</v>
      </c>
      <c r="D626" s="30" t="s">
        <v>747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147</v>
      </c>
      <c r="C627" s="30" t="s">
        <v>227</v>
      </c>
      <c r="D627" s="30" t="s">
        <v>748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182</v>
      </c>
      <c r="C628" s="30" t="s">
        <v>271</v>
      </c>
      <c r="D628" s="30" t="s">
        <v>277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109</v>
      </c>
      <c r="C629" s="30" t="s">
        <v>180</v>
      </c>
      <c r="D629" s="30" t="s">
        <v>181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</row>
    <row r="630" spans="1:10">
      <c r="A630" s="44">
        <v>130411</v>
      </c>
      <c r="B630" s="30" t="s">
        <v>99</v>
      </c>
      <c r="C630" s="30" t="s">
        <v>240</v>
      </c>
      <c r="D630" s="30" t="s">
        <v>749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147</v>
      </c>
      <c r="C631" s="30" t="s">
        <v>227</v>
      </c>
      <c r="D631" s="30" t="s">
        <v>750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182</v>
      </c>
      <c r="C632" s="30" t="s">
        <v>475</v>
      </c>
      <c r="D632" s="30" t="s">
        <v>751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96</v>
      </c>
      <c r="C633" s="30" t="s">
        <v>670</v>
      </c>
      <c r="D633" s="30" t="s">
        <v>752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151</v>
      </c>
      <c r="C634" s="30" t="s">
        <v>247</v>
      </c>
      <c r="D634" s="30" t="s">
        <v>753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109</v>
      </c>
      <c r="C635" s="30" t="s">
        <v>312</v>
      </c>
      <c r="D635" s="30" t="s">
        <v>357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161</v>
      </c>
      <c r="C636" s="30" t="s">
        <v>161</v>
      </c>
      <c r="D636" s="30" t="s">
        <v>754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147</v>
      </c>
      <c r="C637" s="30" t="s">
        <v>255</v>
      </c>
      <c r="D637" s="30" t="s">
        <v>420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147</v>
      </c>
      <c r="C638" s="30" t="s">
        <v>291</v>
      </c>
      <c r="D638" s="30" t="s">
        <v>755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198</v>
      </c>
      <c r="C639" s="30" t="s">
        <v>199</v>
      </c>
      <c r="D639" s="30" t="s">
        <v>421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182</v>
      </c>
      <c r="C640" s="30" t="s">
        <v>369</v>
      </c>
      <c r="D640" s="30" t="s">
        <v>756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96</v>
      </c>
      <c r="C641" s="30" t="s">
        <v>96</v>
      </c>
      <c r="D641" s="30" t="s">
        <v>97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</row>
    <row r="642" spans="1:10">
      <c r="A642" s="44">
        <v>41301</v>
      </c>
      <c r="B642" s="30" t="s">
        <v>147</v>
      </c>
      <c r="C642" s="30" t="s">
        <v>442</v>
      </c>
      <c r="D642" s="30" t="s">
        <v>757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182</v>
      </c>
      <c r="C643" s="30" t="s">
        <v>444</v>
      </c>
      <c r="D643" s="30" t="s">
        <v>758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246</v>
      </c>
      <c r="C644" s="30" t="s">
        <v>432</v>
      </c>
      <c r="D644" s="30" t="s">
        <v>759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96</v>
      </c>
      <c r="C645" s="30" t="s">
        <v>141</v>
      </c>
      <c r="D645" s="30" t="s">
        <v>195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</row>
    <row r="646" spans="1:10">
      <c r="A646" s="44">
        <v>20406</v>
      </c>
      <c r="B646" s="30" t="s">
        <v>198</v>
      </c>
      <c r="C646" s="30" t="s">
        <v>260</v>
      </c>
      <c r="D646" s="30" t="s">
        <v>422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246</v>
      </c>
      <c r="C647" s="30" t="s">
        <v>246</v>
      </c>
      <c r="D647" s="30" t="s">
        <v>760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182</v>
      </c>
      <c r="C648" s="30" t="s">
        <v>183</v>
      </c>
      <c r="D648" s="30" t="s">
        <v>184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</row>
    <row r="649" spans="1:10">
      <c r="A649" s="44">
        <v>100104</v>
      </c>
      <c r="B649" s="30" t="s">
        <v>144</v>
      </c>
      <c r="C649" s="30" t="s">
        <v>144</v>
      </c>
      <c r="D649" s="30" t="s">
        <v>423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151</v>
      </c>
      <c r="C650" s="30" t="s">
        <v>247</v>
      </c>
      <c r="D650" s="30" t="s">
        <v>761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198</v>
      </c>
      <c r="C651" s="30" t="s">
        <v>199</v>
      </c>
      <c r="D651" s="30" t="s">
        <v>762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182</v>
      </c>
      <c r="C652" s="30" t="s">
        <v>364</v>
      </c>
      <c r="D652" s="30" t="s">
        <v>763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109</v>
      </c>
      <c r="C653" s="30" t="s">
        <v>282</v>
      </c>
      <c r="D653" s="30" t="s">
        <v>764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96</v>
      </c>
      <c r="C654" s="30" t="s">
        <v>452</v>
      </c>
      <c r="D654" s="30" t="s">
        <v>765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109</v>
      </c>
      <c r="C655" s="30" t="s">
        <v>110</v>
      </c>
      <c r="D655" s="30" t="s">
        <v>766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109</v>
      </c>
      <c r="C656" s="30" t="s">
        <v>352</v>
      </c>
      <c r="D656" s="30" t="s">
        <v>767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182</v>
      </c>
      <c r="C657" s="30" t="s">
        <v>428</v>
      </c>
      <c r="D657" s="30" t="s">
        <v>768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161</v>
      </c>
      <c r="C658" s="30" t="s">
        <v>222</v>
      </c>
      <c r="D658" s="30" t="s">
        <v>769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161</v>
      </c>
      <c r="C659" s="30" t="s">
        <v>222</v>
      </c>
      <c r="D659" s="30" t="s">
        <v>770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246</v>
      </c>
      <c r="C660" s="30" t="s">
        <v>333</v>
      </c>
      <c r="D660" s="30" t="s">
        <v>771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246</v>
      </c>
      <c r="C661" s="30" t="s">
        <v>333</v>
      </c>
      <c r="D661" s="30" t="s">
        <v>772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147</v>
      </c>
      <c r="C662" s="30" t="s">
        <v>442</v>
      </c>
      <c r="D662" s="30" t="s">
        <v>773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99</v>
      </c>
      <c r="C663" s="30" t="s">
        <v>100</v>
      </c>
      <c r="D663" s="30" t="s">
        <v>115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</row>
    <row r="664" spans="1:10">
      <c r="A664" s="44">
        <v>81005</v>
      </c>
      <c r="B664" s="30" t="s">
        <v>96</v>
      </c>
      <c r="C664" s="30" t="s">
        <v>103</v>
      </c>
      <c r="D664" s="30" t="s">
        <v>159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</row>
    <row r="665" spans="1:10">
      <c r="A665" s="44">
        <v>30508</v>
      </c>
      <c r="B665" s="30" t="s">
        <v>136</v>
      </c>
      <c r="C665" s="30" t="s">
        <v>398</v>
      </c>
      <c r="D665" s="30" t="s">
        <v>774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109</v>
      </c>
      <c r="C666" s="30" t="s">
        <v>310</v>
      </c>
      <c r="D666" s="30" t="s">
        <v>775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99</v>
      </c>
      <c r="C667" s="30" t="s">
        <v>210</v>
      </c>
      <c r="D667" s="30" t="s">
        <v>776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246</v>
      </c>
      <c r="C668" s="30" t="s">
        <v>246</v>
      </c>
      <c r="D668" s="30" t="s">
        <v>777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99</v>
      </c>
      <c r="C669" s="30" t="s">
        <v>210</v>
      </c>
      <c r="D669" s="30" t="s">
        <v>230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198</v>
      </c>
      <c r="C670" s="30" t="s">
        <v>260</v>
      </c>
      <c r="D670" s="30" t="s">
        <v>321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198</v>
      </c>
      <c r="C671" s="30" t="s">
        <v>207</v>
      </c>
      <c r="D671" s="30" t="s">
        <v>778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99</v>
      </c>
      <c r="C672" s="30" t="s">
        <v>100</v>
      </c>
      <c r="D672" s="30" t="s">
        <v>106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</row>
    <row r="673" spans="1:10">
      <c r="A673" s="44">
        <v>41401</v>
      </c>
      <c r="B673" s="30" t="s">
        <v>147</v>
      </c>
      <c r="C673" s="30" t="s">
        <v>358</v>
      </c>
      <c r="D673" s="30" t="s">
        <v>359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</row>
    <row r="674" spans="1:10">
      <c r="A674" s="44">
        <v>50206</v>
      </c>
      <c r="B674" s="30" t="s">
        <v>151</v>
      </c>
      <c r="C674" s="30" t="s">
        <v>152</v>
      </c>
      <c r="D674" s="30" t="s">
        <v>779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151</v>
      </c>
      <c r="C675" s="30" t="s">
        <v>152</v>
      </c>
      <c r="D675" s="30" t="s">
        <v>171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151</v>
      </c>
      <c r="C676" s="30" t="s">
        <v>205</v>
      </c>
      <c r="D676" s="30" t="s">
        <v>780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109</v>
      </c>
      <c r="C677" s="30" t="s">
        <v>310</v>
      </c>
      <c r="D677" s="30" t="s">
        <v>781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795</v>
      </c>
      <c r="F3" s="8" t="s">
        <v>787</v>
      </c>
      <c r="G3" s="8" t="s">
        <v>788</v>
      </c>
      <c r="H3" s="8" t="s">
        <v>789</v>
      </c>
      <c r="I3" s="8" t="s">
        <v>790</v>
      </c>
    </row>
    <row r="4" spans="1:14">
      <c r="A4">
        <v>80821</v>
      </c>
      <c r="B4" s="2" t="s">
        <v>96</v>
      </c>
      <c r="C4" s="2" t="s">
        <v>96</v>
      </c>
      <c r="D4" s="2" t="s">
        <v>102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136</v>
      </c>
      <c r="C5" s="2" t="s">
        <v>400</v>
      </c>
      <c r="D5" s="2" t="s">
        <v>424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246</v>
      </c>
      <c r="C6" s="2" t="s">
        <v>246</v>
      </c>
      <c r="D6" s="2" t="s">
        <v>425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182</v>
      </c>
      <c r="C7" s="2" t="s">
        <v>426</v>
      </c>
      <c r="D7" s="2" t="s">
        <v>427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151</v>
      </c>
      <c r="C8" s="2" t="s">
        <v>205</v>
      </c>
      <c r="D8" s="2" t="s">
        <v>360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198</v>
      </c>
      <c r="C9" s="2" t="s">
        <v>207</v>
      </c>
      <c r="D9" s="2" t="s">
        <v>208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144</v>
      </c>
      <c r="C10" s="2" t="s">
        <v>144</v>
      </c>
      <c r="D10" s="2" t="s">
        <v>157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147</v>
      </c>
      <c r="C11" s="2" t="s">
        <v>148</v>
      </c>
      <c r="D11" s="2" t="s">
        <v>236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96</v>
      </c>
      <c r="C12" s="2" t="s">
        <v>96</v>
      </c>
      <c r="D12" s="2" t="s">
        <v>123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161</v>
      </c>
      <c r="C13" s="2" t="s">
        <v>222</v>
      </c>
      <c r="D13" s="2" t="s">
        <v>278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182</v>
      </c>
      <c r="C14" s="2" t="s">
        <v>428</v>
      </c>
      <c r="D14" s="2" t="s">
        <v>429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147</v>
      </c>
      <c r="C15" s="2" t="s">
        <v>214</v>
      </c>
      <c r="D15" s="2" t="s">
        <v>215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182</v>
      </c>
      <c r="C16" s="2" t="s">
        <v>364</v>
      </c>
      <c r="D16" s="2" t="s">
        <v>430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182</v>
      </c>
      <c r="C17" s="2" t="s">
        <v>426</v>
      </c>
      <c r="D17" s="2" t="s">
        <v>431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246</v>
      </c>
      <c r="C18" s="2" t="s">
        <v>432</v>
      </c>
      <c r="D18" s="2" t="s">
        <v>433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99</v>
      </c>
      <c r="C19" s="2" t="s">
        <v>133</v>
      </c>
      <c r="D19" s="2" t="s">
        <v>279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96</v>
      </c>
      <c r="C20" s="2" t="s">
        <v>103</v>
      </c>
      <c r="D20" s="2" t="s">
        <v>122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96</v>
      </c>
      <c r="C21" s="2" t="s">
        <v>96</v>
      </c>
      <c r="D21" s="2" t="s">
        <v>120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198</v>
      </c>
      <c r="C22" s="10" t="s">
        <v>202</v>
      </c>
      <c r="D22" s="10" t="s">
        <v>231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109</v>
      </c>
      <c r="C23" s="2" t="s">
        <v>312</v>
      </c>
      <c r="D23" s="2" t="s">
        <v>434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96</v>
      </c>
      <c r="C24" s="2" t="s">
        <v>103</v>
      </c>
      <c r="D24" s="2" t="s">
        <v>125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99</v>
      </c>
      <c r="C25" s="2" t="s">
        <v>133</v>
      </c>
      <c r="D25" s="2" t="s">
        <v>361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99</v>
      </c>
      <c r="C26" s="10" t="s">
        <v>100</v>
      </c>
      <c r="D26" s="10" t="s">
        <v>101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147</v>
      </c>
      <c r="C27" s="10" t="s">
        <v>227</v>
      </c>
      <c r="D27" s="10" t="s">
        <v>237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109</v>
      </c>
      <c r="C28" s="2" t="s">
        <v>191</v>
      </c>
      <c r="D28" s="2" t="s">
        <v>192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147</v>
      </c>
      <c r="C29" s="2" t="s">
        <v>212</v>
      </c>
      <c r="D29" s="2" t="s">
        <v>221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147</v>
      </c>
      <c r="C30" s="2" t="s">
        <v>255</v>
      </c>
      <c r="D30" s="2" t="s">
        <v>362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182</v>
      </c>
      <c r="C31" s="2" t="s">
        <v>369</v>
      </c>
      <c r="D31" s="2" t="s">
        <v>435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246</v>
      </c>
      <c r="C32" s="2" t="s">
        <v>314</v>
      </c>
      <c r="D32" s="2" t="s">
        <v>363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109</v>
      </c>
      <c r="C33" s="2" t="s">
        <v>180</v>
      </c>
      <c r="D33" s="2" t="s">
        <v>363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161</v>
      </c>
      <c r="C34" s="2" t="s">
        <v>162</v>
      </c>
      <c r="D34" s="2" t="s">
        <v>297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246</v>
      </c>
      <c r="C35" s="2" t="s">
        <v>333</v>
      </c>
      <c r="D35" s="2" t="s">
        <v>436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246</v>
      </c>
      <c r="C36" s="2" t="s">
        <v>314</v>
      </c>
      <c r="D36" s="2" t="s">
        <v>437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182</v>
      </c>
      <c r="C37" s="2" t="s">
        <v>364</v>
      </c>
      <c r="D37" s="2" t="s">
        <v>365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109</v>
      </c>
      <c r="C38" s="2" t="s">
        <v>438</v>
      </c>
      <c r="D38" s="2" t="s">
        <v>439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161</v>
      </c>
      <c r="C39" s="2" t="s">
        <v>167</v>
      </c>
      <c r="D39" s="2" t="s">
        <v>239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161</v>
      </c>
      <c r="C40" s="2" t="s">
        <v>222</v>
      </c>
      <c r="D40" s="2" t="s">
        <v>366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99</v>
      </c>
      <c r="C41" s="2" t="s">
        <v>133</v>
      </c>
      <c r="D41" s="2" t="s">
        <v>164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99</v>
      </c>
      <c r="C42" s="2" t="s">
        <v>133</v>
      </c>
      <c r="D42" s="2" t="s">
        <v>146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161</v>
      </c>
      <c r="C43" s="2" t="s">
        <v>222</v>
      </c>
      <c r="D43" s="2" t="s">
        <v>223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136</v>
      </c>
      <c r="C44" s="2" t="s">
        <v>136</v>
      </c>
      <c r="D44" s="2" t="s">
        <v>224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136</v>
      </c>
      <c r="C45" s="2" t="s">
        <v>136</v>
      </c>
      <c r="D45" s="2" t="s">
        <v>225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198</v>
      </c>
      <c r="C46" s="2" t="s">
        <v>207</v>
      </c>
      <c r="D46" s="2" t="s">
        <v>264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161</v>
      </c>
      <c r="C47" s="2" t="s">
        <v>161</v>
      </c>
      <c r="D47" s="2" t="s">
        <v>440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246</v>
      </c>
      <c r="C48" s="2" t="s">
        <v>333</v>
      </c>
      <c r="D48" s="2" t="s">
        <v>441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99</v>
      </c>
      <c r="C49" s="2" t="s">
        <v>240</v>
      </c>
      <c r="D49" s="2" t="s">
        <v>322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96</v>
      </c>
      <c r="C50" s="2" t="s">
        <v>103</v>
      </c>
      <c r="D50" s="2" t="s">
        <v>119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96</v>
      </c>
      <c r="C51" s="2" t="s">
        <v>103</v>
      </c>
      <c r="D51" s="2" t="s">
        <v>104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147</v>
      </c>
      <c r="C52" s="2" t="s">
        <v>442</v>
      </c>
      <c r="D52" s="2" t="s">
        <v>140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96</v>
      </c>
      <c r="C53" s="2" t="s">
        <v>96</v>
      </c>
      <c r="D53" s="2" t="s">
        <v>140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96</v>
      </c>
      <c r="C54" s="2" t="s">
        <v>96</v>
      </c>
      <c r="D54" s="2" t="s">
        <v>128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147</v>
      </c>
      <c r="C55" s="2" t="s">
        <v>176</v>
      </c>
      <c r="D55" s="2" t="s">
        <v>443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182</v>
      </c>
      <c r="C56" s="2" t="s">
        <v>444</v>
      </c>
      <c r="D56" s="2" t="s">
        <v>445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109</v>
      </c>
      <c r="C57" s="2" t="s">
        <v>219</v>
      </c>
      <c r="D57" s="2" t="s">
        <v>446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147</v>
      </c>
      <c r="C58" s="2" t="s">
        <v>416</v>
      </c>
      <c r="D58" s="2" t="s">
        <v>447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182</v>
      </c>
      <c r="C59" s="2" t="s">
        <v>271</v>
      </c>
      <c r="D59" s="2" t="s">
        <v>448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151</v>
      </c>
      <c r="C60" s="2" t="s">
        <v>152</v>
      </c>
      <c r="D60" s="2" t="s">
        <v>367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147</v>
      </c>
      <c r="C61" s="2" t="s">
        <v>416</v>
      </c>
      <c r="D61" s="2" t="s">
        <v>449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161</v>
      </c>
      <c r="C62" s="2" t="s">
        <v>161</v>
      </c>
      <c r="D62" s="2" t="s">
        <v>265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147</v>
      </c>
      <c r="C63" s="2" t="s">
        <v>255</v>
      </c>
      <c r="D63" s="2" t="s">
        <v>256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147</v>
      </c>
      <c r="C64" s="2" t="s">
        <v>214</v>
      </c>
      <c r="D64" s="2" t="s">
        <v>298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109</v>
      </c>
      <c r="C65" s="2" t="s">
        <v>219</v>
      </c>
      <c r="D65" s="2" t="s">
        <v>450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147</v>
      </c>
      <c r="C66" s="2" t="s">
        <v>324</v>
      </c>
      <c r="D66" s="2" t="s">
        <v>451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96</v>
      </c>
      <c r="C67" s="2" t="s">
        <v>452</v>
      </c>
      <c r="D67" s="2" t="s">
        <v>453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136</v>
      </c>
      <c r="C68" s="2" t="s">
        <v>136</v>
      </c>
      <c r="D68" s="2" t="s">
        <v>201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99</v>
      </c>
      <c r="C69" s="2" t="s">
        <v>240</v>
      </c>
      <c r="D69" s="2" t="s">
        <v>454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182</v>
      </c>
      <c r="C70" s="2" t="s">
        <v>426</v>
      </c>
      <c r="D70" s="2" t="s">
        <v>455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147</v>
      </c>
      <c r="C71" s="2" t="s">
        <v>227</v>
      </c>
      <c r="D71" s="2" t="s">
        <v>227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182</v>
      </c>
      <c r="C72" s="2" t="s">
        <v>183</v>
      </c>
      <c r="D72" s="2" t="s">
        <v>186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99</v>
      </c>
      <c r="C73" s="2" t="s">
        <v>100</v>
      </c>
      <c r="D73" s="2" t="s">
        <v>116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198</v>
      </c>
      <c r="C74" s="2" t="s">
        <v>202</v>
      </c>
      <c r="D74" s="2" t="s">
        <v>368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198</v>
      </c>
      <c r="C75" s="10" t="s">
        <v>202</v>
      </c>
      <c r="D75" s="10" t="s">
        <v>280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154</v>
      </c>
      <c r="C76" s="2" t="s">
        <v>402</v>
      </c>
      <c r="D76" s="2" t="s">
        <v>280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99</v>
      </c>
      <c r="C77" s="2" t="s">
        <v>240</v>
      </c>
      <c r="D77" s="2" t="s">
        <v>280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136</v>
      </c>
      <c r="C78" s="2" t="s">
        <v>316</v>
      </c>
      <c r="D78" s="2" t="s">
        <v>456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96</v>
      </c>
      <c r="C79" s="2" t="s">
        <v>96</v>
      </c>
      <c r="D79" s="2" t="s">
        <v>113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99</v>
      </c>
      <c r="C80" s="2" t="s">
        <v>210</v>
      </c>
      <c r="D80" s="2" t="s">
        <v>323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182</v>
      </c>
      <c r="C81" s="2" t="s">
        <v>444</v>
      </c>
      <c r="D81" s="2" t="s">
        <v>457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147</v>
      </c>
      <c r="C82" s="2" t="s">
        <v>214</v>
      </c>
      <c r="D82" s="2" t="s">
        <v>458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109</v>
      </c>
      <c r="C83" s="2" t="s">
        <v>180</v>
      </c>
      <c r="D83" s="2" t="s">
        <v>459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109</v>
      </c>
      <c r="C84" s="2" t="s">
        <v>438</v>
      </c>
      <c r="D84" s="2" t="s">
        <v>460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109</v>
      </c>
      <c r="C85" s="2" t="s">
        <v>205</v>
      </c>
      <c r="D85" s="2" t="s">
        <v>461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182</v>
      </c>
      <c r="C86" s="2" t="s">
        <v>271</v>
      </c>
      <c r="D86" s="2" t="s">
        <v>462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246</v>
      </c>
      <c r="C87" s="2" t="s">
        <v>432</v>
      </c>
      <c r="D87" s="2" t="s">
        <v>463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151</v>
      </c>
      <c r="C88" s="2" t="s">
        <v>247</v>
      </c>
      <c r="D88" s="2" t="s">
        <v>464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99</v>
      </c>
      <c r="C89" s="2" t="s">
        <v>210</v>
      </c>
      <c r="D89" s="2" t="s">
        <v>281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147</v>
      </c>
      <c r="C90" s="2" t="s">
        <v>148</v>
      </c>
      <c r="D90" s="2" t="s">
        <v>465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109</v>
      </c>
      <c r="C91" s="2" t="s">
        <v>110</v>
      </c>
      <c r="D91" s="2" t="s">
        <v>179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246</v>
      </c>
      <c r="C92" s="2" t="s">
        <v>432</v>
      </c>
      <c r="D92" s="2" t="s">
        <v>466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147</v>
      </c>
      <c r="C93" s="2" t="s">
        <v>324</v>
      </c>
      <c r="D93" s="2" t="s">
        <v>325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198</v>
      </c>
      <c r="C94" s="2" t="s">
        <v>199</v>
      </c>
      <c r="D94" s="2" t="s">
        <v>266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182</v>
      </c>
      <c r="C95" s="2" t="s">
        <v>369</v>
      </c>
      <c r="D95" s="2" t="s">
        <v>266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109</v>
      </c>
      <c r="C96" s="2" t="s">
        <v>267</v>
      </c>
      <c r="D96" s="2" t="s">
        <v>268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96</v>
      </c>
      <c r="C97" s="2" t="s">
        <v>141</v>
      </c>
      <c r="D97" s="2" t="s">
        <v>269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198</v>
      </c>
      <c r="C98" s="2" t="s">
        <v>260</v>
      </c>
      <c r="D98" s="2" t="s">
        <v>467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99</v>
      </c>
      <c r="C99" s="2" t="s">
        <v>210</v>
      </c>
      <c r="D99" s="2" t="s">
        <v>216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109</v>
      </c>
      <c r="C100" s="2" t="s">
        <v>110</v>
      </c>
      <c r="D100" s="2" t="s">
        <v>370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182</v>
      </c>
      <c r="C101" s="2" t="s">
        <v>244</v>
      </c>
      <c r="D101" s="2" t="s">
        <v>468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136</v>
      </c>
      <c r="C102" s="2" t="s">
        <v>136</v>
      </c>
      <c r="D102" s="2" t="s">
        <v>174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109</v>
      </c>
      <c r="C103" s="2" t="s">
        <v>180</v>
      </c>
      <c r="D103" s="2" t="s">
        <v>469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109</v>
      </c>
      <c r="C104" s="2" t="s">
        <v>352</v>
      </c>
      <c r="D104" s="2" t="s">
        <v>470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161</v>
      </c>
      <c r="C105" s="2" t="s">
        <v>161</v>
      </c>
      <c r="D105" s="2" t="s">
        <v>471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109</v>
      </c>
      <c r="C106" s="2" t="s">
        <v>282</v>
      </c>
      <c r="D106" s="2" t="s">
        <v>472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99</v>
      </c>
      <c r="C107" s="2" t="s">
        <v>210</v>
      </c>
      <c r="D107" s="2" t="s">
        <v>371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182</v>
      </c>
      <c r="C108" s="2" t="s">
        <v>271</v>
      </c>
      <c r="D108" s="2" t="s">
        <v>326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182</v>
      </c>
      <c r="C109" s="2" t="s">
        <v>364</v>
      </c>
      <c r="D109" s="2" t="s">
        <v>372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109</v>
      </c>
      <c r="C110" s="2" t="s">
        <v>310</v>
      </c>
      <c r="D110" s="2" t="s">
        <v>473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182</v>
      </c>
      <c r="C111" s="2" t="s">
        <v>271</v>
      </c>
      <c r="D111" s="2" t="s">
        <v>474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182</v>
      </c>
      <c r="C112" s="2" t="s">
        <v>475</v>
      </c>
      <c r="D112" s="2" t="s">
        <v>476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154</v>
      </c>
      <c r="C113" s="2" t="s">
        <v>343</v>
      </c>
      <c r="D113" s="2" t="s">
        <v>477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182</v>
      </c>
      <c r="C114" s="2" t="s">
        <v>426</v>
      </c>
      <c r="D114" s="2" t="s">
        <v>478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109</v>
      </c>
      <c r="C115" s="2" t="s">
        <v>267</v>
      </c>
      <c r="D115" s="2" t="s">
        <v>479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182</v>
      </c>
      <c r="C116" s="2" t="s">
        <v>364</v>
      </c>
      <c r="D116" s="2" t="s">
        <v>480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147</v>
      </c>
      <c r="C117" s="2" t="s">
        <v>358</v>
      </c>
      <c r="D117" s="2" t="s">
        <v>481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99</v>
      </c>
      <c r="C118" s="2" t="s">
        <v>100</v>
      </c>
      <c r="D118" s="2" t="s">
        <v>155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147</v>
      </c>
      <c r="C119" s="2" t="s">
        <v>442</v>
      </c>
      <c r="D119" s="2" t="s">
        <v>482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99</v>
      </c>
      <c r="C120" s="2" t="s">
        <v>240</v>
      </c>
      <c r="D120" s="2" t="s">
        <v>241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161</v>
      </c>
      <c r="C121" s="2" t="s">
        <v>167</v>
      </c>
      <c r="D121" s="2" t="s">
        <v>168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151</v>
      </c>
      <c r="C122" s="2" t="s">
        <v>247</v>
      </c>
      <c r="D122" s="2" t="s">
        <v>247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154</v>
      </c>
      <c r="C123" s="2" t="s">
        <v>335</v>
      </c>
      <c r="D123" s="2" t="s">
        <v>141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96</v>
      </c>
      <c r="C124" s="2" t="s">
        <v>141</v>
      </c>
      <c r="D124" s="2" t="s">
        <v>142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99</v>
      </c>
      <c r="C125" s="2" t="s">
        <v>240</v>
      </c>
      <c r="D125" s="2" t="s">
        <v>483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182</v>
      </c>
      <c r="C126" s="2" t="s">
        <v>364</v>
      </c>
      <c r="D126" s="2" t="s">
        <v>373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198</v>
      </c>
      <c r="C127" s="2" t="s">
        <v>199</v>
      </c>
      <c r="D127" s="2" t="s">
        <v>299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96</v>
      </c>
      <c r="C128" s="2" t="s">
        <v>452</v>
      </c>
      <c r="D128" s="2" t="s">
        <v>484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147</v>
      </c>
      <c r="C129" s="2" t="s">
        <v>176</v>
      </c>
      <c r="D129" s="2" t="s">
        <v>147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109</v>
      </c>
      <c r="C131" s="2" t="s">
        <v>438</v>
      </c>
      <c r="D131" s="2" t="s">
        <v>485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154</v>
      </c>
      <c r="C132" s="2" t="s">
        <v>300</v>
      </c>
      <c r="D132" s="2" t="s">
        <v>301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154</v>
      </c>
      <c r="C133" s="2" t="s">
        <v>335</v>
      </c>
      <c r="D133" s="2" t="s">
        <v>486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246</v>
      </c>
      <c r="C134" s="2" t="s">
        <v>314</v>
      </c>
      <c r="D134" s="2" t="s">
        <v>487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154</v>
      </c>
      <c r="C135" s="2" t="s">
        <v>338</v>
      </c>
      <c r="D135" s="2" t="s">
        <v>488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99</v>
      </c>
      <c r="C136" s="2" t="s">
        <v>210</v>
      </c>
      <c r="D136" s="2" t="s">
        <v>489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99</v>
      </c>
      <c r="C137" s="2" t="s">
        <v>210</v>
      </c>
      <c r="D137" s="2" t="s">
        <v>490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136</v>
      </c>
      <c r="C138" s="2" t="s">
        <v>136</v>
      </c>
      <c r="D138" s="2" t="s">
        <v>491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249</v>
      </c>
      <c r="C139" s="2" t="s">
        <v>250</v>
      </c>
      <c r="D139" s="2" t="s">
        <v>302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147</v>
      </c>
      <c r="C140" s="2" t="s">
        <v>176</v>
      </c>
      <c r="D140" s="2" t="s">
        <v>374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161</v>
      </c>
      <c r="C141" s="2" t="s">
        <v>167</v>
      </c>
      <c r="D141" s="2" t="s">
        <v>492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198</v>
      </c>
      <c r="C142" s="2" t="s">
        <v>199</v>
      </c>
      <c r="D142" s="2" t="s">
        <v>198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136</v>
      </c>
      <c r="C143" s="2" t="s">
        <v>409</v>
      </c>
      <c r="D143" s="2" t="s">
        <v>493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96</v>
      </c>
      <c r="C144" s="2" t="s">
        <v>141</v>
      </c>
      <c r="D144" s="2" t="s">
        <v>187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151</v>
      </c>
      <c r="C145" s="2" t="s">
        <v>152</v>
      </c>
      <c r="D145" s="2" t="s">
        <v>197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147</v>
      </c>
      <c r="C146" s="2" t="s">
        <v>255</v>
      </c>
      <c r="D146" s="2" t="s">
        <v>494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246</v>
      </c>
      <c r="C147" s="2" t="s">
        <v>314</v>
      </c>
      <c r="D147" s="2" t="s">
        <v>495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109</v>
      </c>
      <c r="C148" s="2" t="s">
        <v>310</v>
      </c>
      <c r="D148" s="2" t="s">
        <v>495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109</v>
      </c>
      <c r="C149" s="2" t="s">
        <v>114</v>
      </c>
      <c r="D149" s="2" t="s">
        <v>496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109</v>
      </c>
      <c r="C150" s="2" t="s">
        <v>282</v>
      </c>
      <c r="D150" s="2" t="s">
        <v>283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136</v>
      </c>
      <c r="C151" s="2" t="s">
        <v>136</v>
      </c>
      <c r="D151" s="2" t="s">
        <v>150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136</v>
      </c>
      <c r="C152" s="2" t="s">
        <v>136</v>
      </c>
      <c r="D152" s="2" t="s">
        <v>497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136</v>
      </c>
      <c r="C153" s="2" t="s">
        <v>398</v>
      </c>
      <c r="D153" s="2" t="s">
        <v>498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151</v>
      </c>
      <c r="C154" s="2" t="s">
        <v>205</v>
      </c>
      <c r="D154" s="2" t="s">
        <v>499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147</v>
      </c>
      <c r="C155" s="2" t="s">
        <v>358</v>
      </c>
      <c r="D155" s="2" t="s">
        <v>500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96</v>
      </c>
      <c r="C156" s="2" t="s">
        <v>96</v>
      </c>
      <c r="D156" s="2" t="s">
        <v>105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147</v>
      </c>
      <c r="C157" s="2" t="s">
        <v>176</v>
      </c>
      <c r="D157" s="2" t="s">
        <v>177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147</v>
      </c>
      <c r="C158" s="2" t="s">
        <v>176</v>
      </c>
      <c r="D158" s="2" t="s">
        <v>501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147</v>
      </c>
      <c r="C159" s="10" t="s">
        <v>176</v>
      </c>
      <c r="D159" s="10" t="s">
        <v>502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182</v>
      </c>
      <c r="C160" s="2" t="s">
        <v>364</v>
      </c>
      <c r="D160" s="2" t="s">
        <v>503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182</v>
      </c>
      <c r="C161" s="2" t="s">
        <v>364</v>
      </c>
      <c r="D161" s="2" t="s">
        <v>504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147</v>
      </c>
      <c r="C162" s="2" t="s">
        <v>148</v>
      </c>
      <c r="D162" s="2" t="s">
        <v>149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147</v>
      </c>
      <c r="C163" s="2" t="s">
        <v>291</v>
      </c>
      <c r="D163" s="2" t="s">
        <v>327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147</v>
      </c>
      <c r="C164" s="2" t="s">
        <v>324</v>
      </c>
      <c r="D164" s="2" t="s">
        <v>505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96</v>
      </c>
      <c r="C165" s="2" t="s">
        <v>96</v>
      </c>
      <c r="D165" s="2" t="s">
        <v>131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147</v>
      </c>
      <c r="C166" s="2" t="s">
        <v>291</v>
      </c>
      <c r="D166" s="2" t="s">
        <v>506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109</v>
      </c>
      <c r="C167" s="2" t="s">
        <v>110</v>
      </c>
      <c r="D167" s="2" t="s">
        <v>242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109</v>
      </c>
      <c r="C168" s="2" t="s">
        <v>205</v>
      </c>
      <c r="D168" s="2" t="s">
        <v>507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99</v>
      </c>
      <c r="C169" s="2" t="s">
        <v>133</v>
      </c>
      <c r="D169" s="2" t="s">
        <v>193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109</v>
      </c>
      <c r="C170" s="2" t="s">
        <v>267</v>
      </c>
      <c r="D170" s="2" t="s">
        <v>508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182</v>
      </c>
      <c r="C171" s="2" t="s">
        <v>426</v>
      </c>
      <c r="D171" s="2" t="s">
        <v>509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154</v>
      </c>
      <c r="C172" s="2" t="s">
        <v>328</v>
      </c>
      <c r="D172" s="2" t="s">
        <v>329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109</v>
      </c>
      <c r="C173" s="2" t="s">
        <v>191</v>
      </c>
      <c r="D173" s="2" t="s">
        <v>510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246</v>
      </c>
      <c r="C174" s="2" t="s">
        <v>432</v>
      </c>
      <c r="D174" s="2" t="s">
        <v>511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147</v>
      </c>
      <c r="C175" s="2" t="s">
        <v>227</v>
      </c>
      <c r="D175" s="2" t="s">
        <v>512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246</v>
      </c>
      <c r="C176" s="2" t="s">
        <v>432</v>
      </c>
      <c r="D176" s="2" t="s">
        <v>513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109</v>
      </c>
      <c r="C177" s="2" t="s">
        <v>312</v>
      </c>
      <c r="D177" s="2" t="s">
        <v>513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99</v>
      </c>
      <c r="C178" s="2" t="s">
        <v>210</v>
      </c>
      <c r="D178" s="2" t="s">
        <v>513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154</v>
      </c>
      <c r="C179" s="2" t="s">
        <v>393</v>
      </c>
      <c r="D179" s="2" t="s">
        <v>514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246</v>
      </c>
      <c r="C180" s="2" t="s">
        <v>234</v>
      </c>
      <c r="D180" s="2" t="s">
        <v>515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198</v>
      </c>
      <c r="C181" s="2" t="s">
        <v>260</v>
      </c>
      <c r="D181" s="2" t="s">
        <v>516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154</v>
      </c>
      <c r="C182" s="2" t="s">
        <v>393</v>
      </c>
      <c r="D182" s="2" t="s">
        <v>517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246</v>
      </c>
      <c r="C183" s="2" t="s">
        <v>333</v>
      </c>
      <c r="D183" s="2" t="s">
        <v>518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154</v>
      </c>
      <c r="C184" s="2" t="s">
        <v>393</v>
      </c>
      <c r="D184" s="2" t="s">
        <v>519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246</v>
      </c>
      <c r="C185" s="2" t="s">
        <v>314</v>
      </c>
      <c r="D185" s="2" t="s">
        <v>519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198</v>
      </c>
      <c r="C186" s="2" t="s">
        <v>202</v>
      </c>
      <c r="D186" s="2" t="s">
        <v>375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96</v>
      </c>
      <c r="C187" s="2" t="s">
        <v>96</v>
      </c>
      <c r="D187" s="2" t="s">
        <v>112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154</v>
      </c>
      <c r="C188" s="2" t="s">
        <v>328</v>
      </c>
      <c r="D188" s="2" t="s">
        <v>376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246</v>
      </c>
      <c r="C189" s="2" t="s">
        <v>333</v>
      </c>
      <c r="D189" s="2" t="s">
        <v>520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109</v>
      </c>
      <c r="C190" s="2" t="s">
        <v>438</v>
      </c>
      <c r="D190" s="2" t="s">
        <v>521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198</v>
      </c>
      <c r="C191" s="2" t="s">
        <v>199</v>
      </c>
      <c r="D191" s="2" t="s">
        <v>170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99</v>
      </c>
      <c r="C192" s="2" t="s">
        <v>133</v>
      </c>
      <c r="D192" s="2" t="s">
        <v>170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198</v>
      </c>
      <c r="C193" s="2" t="s">
        <v>345</v>
      </c>
      <c r="D193" s="2" t="s">
        <v>522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246</v>
      </c>
      <c r="C194" s="2" t="s">
        <v>432</v>
      </c>
      <c r="D194" s="2" t="s">
        <v>523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198</v>
      </c>
      <c r="C195" s="2" t="s">
        <v>207</v>
      </c>
      <c r="D195" s="2" t="s">
        <v>524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147</v>
      </c>
      <c r="C196" s="2" t="s">
        <v>442</v>
      </c>
      <c r="D196" s="2" t="s">
        <v>524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109</v>
      </c>
      <c r="C197" s="2" t="s">
        <v>205</v>
      </c>
      <c r="D197" s="2" t="s">
        <v>525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246</v>
      </c>
      <c r="C198" s="2" t="s">
        <v>246</v>
      </c>
      <c r="D198" s="2" t="s">
        <v>377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161</v>
      </c>
      <c r="C199" s="2" t="s">
        <v>167</v>
      </c>
      <c r="D199" s="2" t="s">
        <v>175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246</v>
      </c>
      <c r="C200" s="2" t="s">
        <v>386</v>
      </c>
      <c r="D200" s="2" t="s">
        <v>526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99</v>
      </c>
      <c r="C201" s="2" t="s">
        <v>303</v>
      </c>
      <c r="D201" s="2" t="s">
        <v>527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136</v>
      </c>
      <c r="C202" s="2" t="s">
        <v>400</v>
      </c>
      <c r="D202" s="2" t="s">
        <v>528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136</v>
      </c>
      <c r="C203" s="2" t="s">
        <v>409</v>
      </c>
      <c r="D203" s="2" t="s">
        <v>529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246</v>
      </c>
      <c r="C204" s="2" t="s">
        <v>246</v>
      </c>
      <c r="D204" s="2" t="s">
        <v>529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198</v>
      </c>
      <c r="C205" s="2" t="s">
        <v>258</v>
      </c>
      <c r="D205" s="2" t="s">
        <v>330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246</v>
      </c>
      <c r="C206" s="2" t="s">
        <v>386</v>
      </c>
      <c r="D206" s="2" t="s">
        <v>530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198</v>
      </c>
      <c r="C207" s="2" t="s">
        <v>207</v>
      </c>
      <c r="D207" s="2" t="s">
        <v>531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109</v>
      </c>
      <c r="C208" s="2" t="s">
        <v>219</v>
      </c>
      <c r="D208" s="2" t="s">
        <v>304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99</v>
      </c>
      <c r="C209" s="2" t="s">
        <v>303</v>
      </c>
      <c r="D209" s="2" t="s">
        <v>304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99</v>
      </c>
      <c r="C210" s="2" t="s">
        <v>240</v>
      </c>
      <c r="D210" s="2" t="s">
        <v>532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154</v>
      </c>
      <c r="C211" s="2" t="s">
        <v>338</v>
      </c>
      <c r="D211" s="2" t="s">
        <v>533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96</v>
      </c>
      <c r="C212" s="2" t="s">
        <v>141</v>
      </c>
      <c r="D212" s="2" t="s">
        <v>378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246</v>
      </c>
      <c r="C213" s="2" t="s">
        <v>386</v>
      </c>
      <c r="D213" s="2" t="s">
        <v>534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246</v>
      </c>
      <c r="C214" s="2" t="s">
        <v>333</v>
      </c>
      <c r="D214" s="2" t="s">
        <v>535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109</v>
      </c>
      <c r="C215" s="2" t="s">
        <v>180</v>
      </c>
      <c r="D215" s="2" t="s">
        <v>305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109</v>
      </c>
      <c r="C216" s="2" t="s">
        <v>310</v>
      </c>
      <c r="D216" s="2" t="s">
        <v>536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246</v>
      </c>
      <c r="C217" s="2" t="s">
        <v>333</v>
      </c>
      <c r="D217" s="2" t="s">
        <v>537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147</v>
      </c>
      <c r="C218" s="2" t="s">
        <v>350</v>
      </c>
      <c r="D218" s="2" t="s">
        <v>538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154</v>
      </c>
      <c r="C219" s="2" t="s">
        <v>328</v>
      </c>
      <c r="D219" s="2" t="s">
        <v>539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198</v>
      </c>
      <c r="C220" s="2" t="s">
        <v>345</v>
      </c>
      <c r="D220" s="2" t="s">
        <v>540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109</v>
      </c>
      <c r="C221" s="2" t="s">
        <v>205</v>
      </c>
      <c r="D221" s="2" t="s">
        <v>541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182</v>
      </c>
      <c r="C222" s="2" t="s">
        <v>426</v>
      </c>
      <c r="D222" s="2" t="s">
        <v>542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154</v>
      </c>
      <c r="C223" s="2" t="s">
        <v>328</v>
      </c>
      <c r="D223" s="2" t="s">
        <v>543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246</v>
      </c>
      <c r="C224" s="2" t="s">
        <v>333</v>
      </c>
      <c r="D224" s="2" t="s">
        <v>543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182</v>
      </c>
      <c r="C225" s="2" t="s">
        <v>426</v>
      </c>
      <c r="D225" s="2" t="s">
        <v>544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198</v>
      </c>
      <c r="C226" s="2" t="s">
        <v>345</v>
      </c>
      <c r="D226" s="2" t="s">
        <v>545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109</v>
      </c>
      <c r="C227" s="2" t="s">
        <v>267</v>
      </c>
      <c r="D227" s="2" t="s">
        <v>546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182</v>
      </c>
      <c r="C228" s="2" t="s">
        <v>426</v>
      </c>
      <c r="D228" s="2" t="s">
        <v>547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182</v>
      </c>
      <c r="C229" s="2" t="s">
        <v>426</v>
      </c>
      <c r="D229" s="2" t="s">
        <v>548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147</v>
      </c>
      <c r="C230" s="2" t="s">
        <v>350</v>
      </c>
      <c r="D230" s="2" t="s">
        <v>549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198</v>
      </c>
      <c r="C231" s="2" t="s">
        <v>258</v>
      </c>
      <c r="D231" s="2" t="s">
        <v>550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109</v>
      </c>
      <c r="C232" s="2" t="s">
        <v>438</v>
      </c>
      <c r="D232" s="2" t="s">
        <v>550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109</v>
      </c>
      <c r="C233" s="2" t="s">
        <v>310</v>
      </c>
      <c r="D233" s="2" t="s">
        <v>551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147</v>
      </c>
      <c r="C234" s="2" t="s">
        <v>350</v>
      </c>
      <c r="D234" s="2" t="s">
        <v>552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151</v>
      </c>
      <c r="C235" s="2" t="s">
        <v>152</v>
      </c>
      <c r="D235" s="2" t="s">
        <v>553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198</v>
      </c>
      <c r="C236" s="2" t="s">
        <v>202</v>
      </c>
      <c r="D236" s="2" t="s">
        <v>554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154</v>
      </c>
      <c r="C237" s="2" t="s">
        <v>338</v>
      </c>
      <c r="D237" s="2" t="s">
        <v>555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109</v>
      </c>
      <c r="C238" s="2" t="s">
        <v>310</v>
      </c>
      <c r="D238" s="2" t="s">
        <v>555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198</v>
      </c>
      <c r="C239" s="2" t="s">
        <v>207</v>
      </c>
      <c r="D239" s="2" t="s">
        <v>243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161</v>
      </c>
      <c r="C240" s="2" t="s">
        <v>167</v>
      </c>
      <c r="D240" s="2" t="s">
        <v>556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147</v>
      </c>
      <c r="C241" s="2" t="s">
        <v>148</v>
      </c>
      <c r="D241" s="2" t="s">
        <v>226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161</v>
      </c>
      <c r="C242" s="2" t="s">
        <v>167</v>
      </c>
      <c r="D242" s="2" t="s">
        <v>557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154</v>
      </c>
      <c r="C243" s="2" t="s">
        <v>343</v>
      </c>
      <c r="D243" s="2" t="s">
        <v>558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154</v>
      </c>
      <c r="C244" s="2" t="s">
        <v>335</v>
      </c>
      <c r="D244" s="2" t="s">
        <v>559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198</v>
      </c>
      <c r="C245" s="2" t="s">
        <v>202</v>
      </c>
      <c r="D245" s="2" t="s">
        <v>379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182</v>
      </c>
      <c r="C246" s="2" t="s">
        <v>271</v>
      </c>
      <c r="D246" s="2" t="s">
        <v>560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154</v>
      </c>
      <c r="C247" s="2" t="s">
        <v>343</v>
      </c>
      <c r="D247" s="2" t="s">
        <v>561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96</v>
      </c>
      <c r="C248" s="2" t="s">
        <v>96</v>
      </c>
      <c r="D248" s="2" t="s">
        <v>124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246</v>
      </c>
      <c r="C249" s="2" t="s">
        <v>314</v>
      </c>
      <c r="D249" s="2" t="s">
        <v>562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99</v>
      </c>
      <c r="C250" s="2" t="s">
        <v>133</v>
      </c>
      <c r="D250" s="2" t="s">
        <v>257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161</v>
      </c>
      <c r="C251" s="2" t="s">
        <v>167</v>
      </c>
      <c r="D251" s="2" t="s">
        <v>306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161</v>
      </c>
      <c r="C252" s="2" t="s">
        <v>167</v>
      </c>
      <c r="D252" s="2" t="s">
        <v>284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161</v>
      </c>
      <c r="C253" s="2" t="s">
        <v>167</v>
      </c>
      <c r="D253" s="2" t="s">
        <v>217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246</v>
      </c>
      <c r="C254" s="2" t="s">
        <v>432</v>
      </c>
      <c r="D254" s="2" t="s">
        <v>563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151</v>
      </c>
      <c r="C255" s="2" t="s">
        <v>247</v>
      </c>
      <c r="D255" s="2" t="s">
        <v>564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109</v>
      </c>
      <c r="C256" s="2" t="s">
        <v>205</v>
      </c>
      <c r="D256" s="2" t="s">
        <v>565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136</v>
      </c>
      <c r="C257" s="2" t="s">
        <v>409</v>
      </c>
      <c r="D257" s="2" t="s">
        <v>566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109</v>
      </c>
      <c r="C258" s="2" t="s">
        <v>282</v>
      </c>
      <c r="D258" s="2" t="s">
        <v>567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147</v>
      </c>
      <c r="C259" s="2" t="s">
        <v>227</v>
      </c>
      <c r="D259" s="2" t="s">
        <v>568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96</v>
      </c>
      <c r="C260" s="2" t="s">
        <v>452</v>
      </c>
      <c r="D260" s="2" t="s">
        <v>569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147</v>
      </c>
      <c r="C261" s="2" t="s">
        <v>255</v>
      </c>
      <c r="D261" s="2" t="s">
        <v>570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161</v>
      </c>
      <c r="C262" s="2" t="s">
        <v>167</v>
      </c>
      <c r="D262" s="2" t="s">
        <v>285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147</v>
      </c>
      <c r="C263" s="2" t="s">
        <v>176</v>
      </c>
      <c r="D263" s="2" t="s">
        <v>571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99</v>
      </c>
      <c r="C264" s="2" t="s">
        <v>133</v>
      </c>
      <c r="D264" s="2" t="s">
        <v>134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147</v>
      </c>
      <c r="C265" s="2" t="s">
        <v>270</v>
      </c>
      <c r="D265" s="2" t="s">
        <v>270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246</v>
      </c>
      <c r="C266" s="2" t="s">
        <v>432</v>
      </c>
      <c r="D266" s="2" t="s">
        <v>572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246</v>
      </c>
      <c r="C267" s="2" t="s">
        <v>386</v>
      </c>
      <c r="D267" s="2" t="s">
        <v>573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246</v>
      </c>
      <c r="C268" s="2" t="s">
        <v>386</v>
      </c>
      <c r="D268" s="2" t="s">
        <v>574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147</v>
      </c>
      <c r="C269" s="2" t="s">
        <v>148</v>
      </c>
      <c r="D269" s="2" t="s">
        <v>380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109</v>
      </c>
      <c r="C270" s="2" t="s">
        <v>180</v>
      </c>
      <c r="D270" s="2" t="s">
        <v>380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147</v>
      </c>
      <c r="C271" s="2" t="s">
        <v>255</v>
      </c>
      <c r="D271" s="2" t="s">
        <v>575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182</v>
      </c>
      <c r="C272" s="2" t="s">
        <v>426</v>
      </c>
      <c r="D272" s="2" t="s">
        <v>576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99</v>
      </c>
      <c r="C273" s="2" t="s">
        <v>303</v>
      </c>
      <c r="D273" s="2" t="s">
        <v>576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182</v>
      </c>
      <c r="C274" s="2" t="s">
        <v>426</v>
      </c>
      <c r="D274" s="2" t="s">
        <v>577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198</v>
      </c>
      <c r="C275" s="2" t="s">
        <v>260</v>
      </c>
      <c r="D275" s="2" t="s">
        <v>578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182</v>
      </c>
      <c r="C276" s="2" t="s">
        <v>183</v>
      </c>
      <c r="D276" s="2" t="s">
        <v>579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182</v>
      </c>
      <c r="C277" s="2" t="s">
        <v>444</v>
      </c>
      <c r="D277" s="2" t="s">
        <v>580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182</v>
      </c>
      <c r="C278" s="2" t="s">
        <v>475</v>
      </c>
      <c r="D278" s="2" t="s">
        <v>581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182</v>
      </c>
      <c r="C279" s="2" t="s">
        <v>244</v>
      </c>
      <c r="D279" s="2" t="s">
        <v>286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182</v>
      </c>
      <c r="C280" s="2" t="s">
        <v>244</v>
      </c>
      <c r="D280" s="2" t="s">
        <v>307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182</v>
      </c>
      <c r="C281" s="2" t="s">
        <v>244</v>
      </c>
      <c r="D281" s="2" t="s">
        <v>381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182</v>
      </c>
      <c r="C282" s="2" t="s">
        <v>244</v>
      </c>
      <c r="D282" s="2" t="s">
        <v>245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182</v>
      </c>
      <c r="C283" s="2" t="s">
        <v>244</v>
      </c>
      <c r="D283" s="2" t="s">
        <v>582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99</v>
      </c>
      <c r="C284" s="2" t="s">
        <v>133</v>
      </c>
      <c r="D284" s="2" t="s">
        <v>154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109</v>
      </c>
      <c r="C285" s="2" t="s">
        <v>180</v>
      </c>
      <c r="D285" s="2" t="s">
        <v>382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147</v>
      </c>
      <c r="C286" s="2" t="s">
        <v>416</v>
      </c>
      <c r="D286" s="2" t="s">
        <v>583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147</v>
      </c>
      <c r="C287" s="2" t="s">
        <v>270</v>
      </c>
      <c r="D287" s="2" t="s">
        <v>584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99</v>
      </c>
      <c r="C288" s="2" t="s">
        <v>133</v>
      </c>
      <c r="D288" s="2" t="s">
        <v>585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246</v>
      </c>
      <c r="C289" s="2" t="s">
        <v>432</v>
      </c>
      <c r="D289" s="2" t="s">
        <v>586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136</v>
      </c>
      <c r="C290" s="2" t="s">
        <v>316</v>
      </c>
      <c r="D290" s="2" t="s">
        <v>587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99</v>
      </c>
      <c r="C291" s="2" t="s">
        <v>133</v>
      </c>
      <c r="D291" s="2" t="s">
        <v>588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182</v>
      </c>
      <c r="C292" s="2" t="s">
        <v>475</v>
      </c>
      <c r="D292" s="2" t="s">
        <v>589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151</v>
      </c>
      <c r="C293" s="2" t="s">
        <v>247</v>
      </c>
      <c r="D293" s="2" t="s">
        <v>590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147</v>
      </c>
      <c r="C294" s="2" t="s">
        <v>214</v>
      </c>
      <c r="D294" s="2" t="s">
        <v>591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249</v>
      </c>
      <c r="C295" s="2" t="s">
        <v>411</v>
      </c>
      <c r="D295" s="2" t="s">
        <v>592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96</v>
      </c>
      <c r="C296" s="2" t="s">
        <v>103</v>
      </c>
      <c r="D296" s="2" t="s">
        <v>135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99</v>
      </c>
      <c r="C297" s="2" t="s">
        <v>100</v>
      </c>
      <c r="D297" s="2" t="s">
        <v>118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198</v>
      </c>
      <c r="C298" s="2" t="s">
        <v>202</v>
      </c>
      <c r="D298" s="2" t="s">
        <v>108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96</v>
      </c>
      <c r="C299" s="2" t="s">
        <v>96</v>
      </c>
      <c r="D299" s="2" t="s">
        <v>108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147</v>
      </c>
      <c r="C300" s="2" t="s">
        <v>275</v>
      </c>
      <c r="D300" s="2" t="s">
        <v>593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147</v>
      </c>
      <c r="C301" s="2" t="s">
        <v>442</v>
      </c>
      <c r="D301" s="2" t="s">
        <v>594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182</v>
      </c>
      <c r="C302" s="2" t="s">
        <v>444</v>
      </c>
      <c r="D302" s="2" t="s">
        <v>444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182</v>
      </c>
      <c r="C303" s="2" t="s">
        <v>364</v>
      </c>
      <c r="D303" s="2" t="s">
        <v>595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182</v>
      </c>
      <c r="C304" s="2" t="s">
        <v>369</v>
      </c>
      <c r="D304" s="2" t="s">
        <v>369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154</v>
      </c>
      <c r="C305" s="2" t="s">
        <v>300</v>
      </c>
      <c r="D305" s="2" t="s">
        <v>308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154</v>
      </c>
      <c r="C306" s="2" t="s">
        <v>393</v>
      </c>
      <c r="D306" s="2" t="s">
        <v>308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109</v>
      </c>
      <c r="C307" s="2" t="s">
        <v>191</v>
      </c>
      <c r="D307" s="2" t="s">
        <v>596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246</v>
      </c>
      <c r="C308" s="2" t="s">
        <v>246</v>
      </c>
      <c r="D308" s="2" t="s">
        <v>238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109</v>
      </c>
      <c r="C309" s="2" t="s">
        <v>110</v>
      </c>
      <c r="D309" s="2" t="s">
        <v>238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147</v>
      </c>
      <c r="C310" s="2" t="s">
        <v>227</v>
      </c>
      <c r="D310" s="2" t="s">
        <v>383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136</v>
      </c>
      <c r="C311" s="2" t="s">
        <v>400</v>
      </c>
      <c r="D311" s="2" t="s">
        <v>597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246</v>
      </c>
      <c r="C312" s="2" t="s">
        <v>386</v>
      </c>
      <c r="D312" s="2" t="s">
        <v>598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96</v>
      </c>
      <c r="C313" s="2" t="s">
        <v>599</v>
      </c>
      <c r="D313" s="2" t="s">
        <v>600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99</v>
      </c>
      <c r="C314" s="2" t="s">
        <v>303</v>
      </c>
      <c r="D314" s="2" t="s">
        <v>601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96</v>
      </c>
      <c r="C315" s="2" t="s">
        <v>599</v>
      </c>
      <c r="D315" s="2" t="s">
        <v>602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246</v>
      </c>
      <c r="C316" s="2" t="s">
        <v>246</v>
      </c>
      <c r="D316" s="2" t="s">
        <v>603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147</v>
      </c>
      <c r="C317" s="2" t="s">
        <v>227</v>
      </c>
      <c r="D317" s="2" t="s">
        <v>384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96</v>
      </c>
      <c r="C318" s="2" t="s">
        <v>96</v>
      </c>
      <c r="D318" s="2" t="s">
        <v>121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109</v>
      </c>
      <c r="C319" s="2" t="s">
        <v>282</v>
      </c>
      <c r="D319" s="2" t="s">
        <v>604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161</v>
      </c>
      <c r="C320" s="2" t="s">
        <v>167</v>
      </c>
      <c r="D320" s="2" t="s">
        <v>385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96</v>
      </c>
      <c r="C321" s="2" t="s">
        <v>599</v>
      </c>
      <c r="D321" s="2" t="s">
        <v>605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109</v>
      </c>
      <c r="C322" s="2" t="s">
        <v>438</v>
      </c>
      <c r="D322" s="2" t="s">
        <v>331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99</v>
      </c>
      <c r="C323" s="2" t="s">
        <v>303</v>
      </c>
      <c r="D323" s="2" t="s">
        <v>331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246</v>
      </c>
      <c r="C324" s="2" t="s">
        <v>333</v>
      </c>
      <c r="D324" s="2" t="s">
        <v>606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246</v>
      </c>
      <c r="C325" s="2" t="s">
        <v>314</v>
      </c>
      <c r="D325" s="2" t="s">
        <v>219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109</v>
      </c>
      <c r="C326" s="2" t="s">
        <v>219</v>
      </c>
      <c r="D326" s="2" t="s">
        <v>220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246</v>
      </c>
      <c r="C327" s="2" t="s">
        <v>333</v>
      </c>
      <c r="D327" s="2" t="s">
        <v>607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109</v>
      </c>
      <c r="C328" s="2" t="s">
        <v>191</v>
      </c>
      <c r="D328" s="2" t="s">
        <v>608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246</v>
      </c>
      <c r="C329" s="2" t="s">
        <v>333</v>
      </c>
      <c r="D329" s="2" t="s">
        <v>609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151</v>
      </c>
      <c r="C330" s="2" t="s">
        <v>247</v>
      </c>
      <c r="D330" s="2" t="s">
        <v>248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246</v>
      </c>
      <c r="C331" s="2" t="s">
        <v>386</v>
      </c>
      <c r="D331" s="2" t="s">
        <v>387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198</v>
      </c>
      <c r="C332" s="2" t="s">
        <v>345</v>
      </c>
      <c r="D332" s="2" t="s">
        <v>388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109</v>
      </c>
      <c r="C333" s="2" t="s">
        <v>110</v>
      </c>
      <c r="D333" s="2" t="s">
        <v>228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198</v>
      </c>
      <c r="C334" s="2" t="s">
        <v>258</v>
      </c>
      <c r="D334" s="2" t="s">
        <v>259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154</v>
      </c>
      <c r="C335" s="2" t="s">
        <v>393</v>
      </c>
      <c r="D335" s="2" t="s">
        <v>610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109</v>
      </c>
      <c r="C336" s="2" t="s">
        <v>438</v>
      </c>
      <c r="D336" s="2" t="s">
        <v>611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109</v>
      </c>
      <c r="C337" s="2" t="s">
        <v>110</v>
      </c>
      <c r="D337" s="2" t="s">
        <v>612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99</v>
      </c>
      <c r="C338" s="2" t="s">
        <v>133</v>
      </c>
      <c r="D338" s="2" t="s">
        <v>332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109</v>
      </c>
      <c r="C339" s="2" t="s">
        <v>180</v>
      </c>
      <c r="D339" s="2" t="s">
        <v>287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109</v>
      </c>
      <c r="C340" s="2" t="s">
        <v>438</v>
      </c>
      <c r="D340" s="2" t="s">
        <v>613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246</v>
      </c>
      <c r="C341" s="2" t="s">
        <v>333</v>
      </c>
      <c r="D341" s="2" t="s">
        <v>614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109</v>
      </c>
      <c r="C342" s="2" t="s">
        <v>180</v>
      </c>
      <c r="D342" s="2" t="s">
        <v>309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99</v>
      </c>
      <c r="C343" s="2" t="s">
        <v>210</v>
      </c>
      <c r="D343" s="2" t="s">
        <v>615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246</v>
      </c>
      <c r="C344" s="2" t="s">
        <v>432</v>
      </c>
      <c r="D344" s="2" t="s">
        <v>616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246</v>
      </c>
      <c r="C345" s="2" t="s">
        <v>246</v>
      </c>
      <c r="D345" s="2" t="s">
        <v>288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109</v>
      </c>
      <c r="C346" s="2" t="s">
        <v>438</v>
      </c>
      <c r="D346" s="2" t="s">
        <v>617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246</v>
      </c>
      <c r="C347" s="2" t="s">
        <v>234</v>
      </c>
      <c r="D347" s="2" t="s">
        <v>618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147</v>
      </c>
      <c r="C348" s="2" t="s">
        <v>275</v>
      </c>
      <c r="D348" s="2" t="s">
        <v>619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249</v>
      </c>
      <c r="C349" s="2" t="s">
        <v>250</v>
      </c>
      <c r="D349" s="2" t="s">
        <v>251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147</v>
      </c>
      <c r="C350" s="2" t="s">
        <v>442</v>
      </c>
      <c r="D350" s="2" t="s">
        <v>620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182</v>
      </c>
      <c r="C351" s="2" t="s">
        <v>475</v>
      </c>
      <c r="D351" s="2" t="s">
        <v>621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154</v>
      </c>
      <c r="C352" s="2" t="s">
        <v>328</v>
      </c>
      <c r="D352" s="2" t="s">
        <v>622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246</v>
      </c>
      <c r="C353" s="2" t="s">
        <v>246</v>
      </c>
      <c r="D353" s="2" t="s">
        <v>623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109</v>
      </c>
      <c r="C354" s="2" t="s">
        <v>267</v>
      </c>
      <c r="D354" s="2" t="s">
        <v>623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96</v>
      </c>
      <c r="C355" s="2" t="s">
        <v>96</v>
      </c>
      <c r="D355" s="2" t="s">
        <v>126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161</v>
      </c>
      <c r="C356" s="2" t="s">
        <v>167</v>
      </c>
      <c r="D356" s="2" t="s">
        <v>624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246</v>
      </c>
      <c r="C357" s="2" t="s">
        <v>246</v>
      </c>
      <c r="D357" s="2" t="s">
        <v>625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109</v>
      </c>
      <c r="C358" s="2" t="s">
        <v>438</v>
      </c>
      <c r="D358" s="2" t="s">
        <v>626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198</v>
      </c>
      <c r="C359" s="2" t="s">
        <v>260</v>
      </c>
      <c r="D359" s="2" t="s">
        <v>627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109</v>
      </c>
      <c r="C360" s="2" t="s">
        <v>352</v>
      </c>
      <c r="D360" s="2" t="s">
        <v>627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147</v>
      </c>
      <c r="C361" s="2" t="s">
        <v>275</v>
      </c>
      <c r="D361" s="2" t="s">
        <v>389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99</v>
      </c>
      <c r="C362" s="2" t="s">
        <v>240</v>
      </c>
      <c r="D362" s="2" t="s">
        <v>389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154</v>
      </c>
      <c r="C363" s="2" t="s">
        <v>393</v>
      </c>
      <c r="D363" s="2" t="s">
        <v>628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198</v>
      </c>
      <c r="C364" s="2" t="s">
        <v>258</v>
      </c>
      <c r="D364" s="2" t="s">
        <v>232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147</v>
      </c>
      <c r="C365" s="2" t="s">
        <v>176</v>
      </c>
      <c r="D365" s="2" t="s">
        <v>232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96</v>
      </c>
      <c r="C366" s="2" t="s">
        <v>96</v>
      </c>
      <c r="D366" s="2" t="s">
        <v>117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96</v>
      </c>
      <c r="C367" s="2" t="s">
        <v>141</v>
      </c>
      <c r="D367" s="2" t="s">
        <v>209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154</v>
      </c>
      <c r="C368" s="2" t="s">
        <v>335</v>
      </c>
      <c r="D368" s="2" t="s">
        <v>629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99</v>
      </c>
      <c r="C369" s="2" t="s">
        <v>210</v>
      </c>
      <c r="D369" s="2" t="s">
        <v>289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246</v>
      </c>
      <c r="C370" s="2" t="s">
        <v>314</v>
      </c>
      <c r="D370" s="2" t="s">
        <v>310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109</v>
      </c>
      <c r="C371" s="2" t="s">
        <v>310</v>
      </c>
      <c r="D371" s="2" t="s">
        <v>311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246</v>
      </c>
      <c r="C372" s="2" t="s">
        <v>333</v>
      </c>
      <c r="D372" s="2" t="s">
        <v>630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161</v>
      </c>
      <c r="C373" s="2" t="s">
        <v>167</v>
      </c>
      <c r="D373" s="2" t="s">
        <v>333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246</v>
      </c>
      <c r="C374" s="2" t="s">
        <v>333</v>
      </c>
      <c r="D374" s="2" t="s">
        <v>334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246</v>
      </c>
      <c r="C375" s="2" t="s">
        <v>333</v>
      </c>
      <c r="D375" s="2" t="s">
        <v>631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246</v>
      </c>
      <c r="C376" s="2" t="s">
        <v>386</v>
      </c>
      <c r="D376" s="2" t="s">
        <v>632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99</v>
      </c>
      <c r="C377" s="2" t="s">
        <v>303</v>
      </c>
      <c r="D377" s="2" t="s">
        <v>633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154</v>
      </c>
      <c r="C378" s="2" t="s">
        <v>335</v>
      </c>
      <c r="D378" s="2" t="s">
        <v>336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109</v>
      </c>
      <c r="C379" s="2" t="s">
        <v>282</v>
      </c>
      <c r="D379" s="2" t="s">
        <v>336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99</v>
      </c>
      <c r="C380" s="2" t="s">
        <v>210</v>
      </c>
      <c r="D380" s="2" t="s">
        <v>211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136</v>
      </c>
      <c r="C381" s="2" t="s">
        <v>136</v>
      </c>
      <c r="D381" s="2" t="s">
        <v>290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147</v>
      </c>
      <c r="C382" s="2" t="s">
        <v>212</v>
      </c>
      <c r="D382" s="2" t="s">
        <v>634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246</v>
      </c>
      <c r="C383" s="2" t="s">
        <v>386</v>
      </c>
      <c r="D383" s="2" t="s">
        <v>635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154</v>
      </c>
      <c r="C384" s="2" t="s">
        <v>300</v>
      </c>
      <c r="D384" s="2" t="s">
        <v>390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109</v>
      </c>
      <c r="C385" s="2" t="s">
        <v>312</v>
      </c>
      <c r="D385" s="2" t="s">
        <v>313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154</v>
      </c>
      <c r="C386" s="2" t="s">
        <v>402</v>
      </c>
      <c r="D386" s="2" t="s">
        <v>636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246</v>
      </c>
      <c r="C387" s="2" t="s">
        <v>314</v>
      </c>
      <c r="D387" s="2" t="s">
        <v>637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198</v>
      </c>
      <c r="C388" s="2" t="s">
        <v>258</v>
      </c>
      <c r="D388" s="2" t="s">
        <v>638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154</v>
      </c>
      <c r="C389" s="2" t="s">
        <v>343</v>
      </c>
      <c r="D389" s="2" t="s">
        <v>638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109</v>
      </c>
      <c r="C390" s="2" t="s">
        <v>219</v>
      </c>
      <c r="D390" s="2" t="s">
        <v>638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246</v>
      </c>
      <c r="C391" s="2" t="s">
        <v>246</v>
      </c>
      <c r="D391" s="2" t="s">
        <v>639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198</v>
      </c>
      <c r="C392" s="2" t="s">
        <v>258</v>
      </c>
      <c r="D392" s="2" t="s">
        <v>640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109</v>
      </c>
      <c r="C393" s="2" t="s">
        <v>310</v>
      </c>
      <c r="D393" s="2" t="s">
        <v>641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182</v>
      </c>
      <c r="C394" s="2" t="s">
        <v>428</v>
      </c>
      <c r="D394" s="2" t="s">
        <v>642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147</v>
      </c>
      <c r="C395" s="2" t="s">
        <v>291</v>
      </c>
      <c r="D395" s="2" t="s">
        <v>194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109</v>
      </c>
      <c r="C396" s="2" t="s">
        <v>110</v>
      </c>
      <c r="D396" s="2" t="s">
        <v>194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147</v>
      </c>
      <c r="C397" s="2" t="s">
        <v>291</v>
      </c>
      <c r="D397" s="2" t="s">
        <v>643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147</v>
      </c>
      <c r="C398" s="2" t="s">
        <v>270</v>
      </c>
      <c r="D398" s="2" t="s">
        <v>337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246</v>
      </c>
      <c r="C399" s="2" t="s">
        <v>246</v>
      </c>
      <c r="D399" s="2" t="s">
        <v>337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246</v>
      </c>
      <c r="C400" s="2" t="s">
        <v>644</v>
      </c>
      <c r="D400" s="2" t="s">
        <v>645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154</v>
      </c>
      <c r="C401" s="2" t="s">
        <v>338</v>
      </c>
      <c r="D401" s="2" t="s">
        <v>339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154</v>
      </c>
      <c r="C402" s="2" t="s">
        <v>402</v>
      </c>
      <c r="D402" s="2" t="s">
        <v>646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109</v>
      </c>
      <c r="C403" s="2" t="s">
        <v>352</v>
      </c>
      <c r="D403" s="2" t="s">
        <v>646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154</v>
      </c>
      <c r="C404" s="2" t="s">
        <v>393</v>
      </c>
      <c r="D404" s="2" t="s">
        <v>647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154</v>
      </c>
      <c r="C405" s="2" t="s">
        <v>393</v>
      </c>
      <c r="D405" s="2" t="s">
        <v>648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99</v>
      </c>
      <c r="C406" s="2" t="s">
        <v>133</v>
      </c>
      <c r="D406" s="2" t="s">
        <v>340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109</v>
      </c>
      <c r="C407" s="2" t="s">
        <v>114</v>
      </c>
      <c r="D407" s="2" t="s">
        <v>649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99</v>
      </c>
      <c r="C408" s="2" t="s">
        <v>303</v>
      </c>
      <c r="D408" s="2" t="s">
        <v>391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154</v>
      </c>
      <c r="C409" s="2" t="s">
        <v>343</v>
      </c>
      <c r="D409" s="2" t="s">
        <v>650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109</v>
      </c>
      <c r="C410" s="2" t="s">
        <v>219</v>
      </c>
      <c r="D410" s="2" t="s">
        <v>341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147</v>
      </c>
      <c r="C411" s="2" t="s">
        <v>214</v>
      </c>
      <c r="D411" s="2" t="s">
        <v>651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246</v>
      </c>
      <c r="C412" s="2" t="s">
        <v>246</v>
      </c>
      <c r="D412" s="2" t="s">
        <v>392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154</v>
      </c>
      <c r="C413" s="2" t="s">
        <v>393</v>
      </c>
      <c r="D413" s="2" t="s">
        <v>394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109</v>
      </c>
      <c r="C414" s="2" t="s">
        <v>267</v>
      </c>
      <c r="D414" s="2" t="s">
        <v>652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246</v>
      </c>
      <c r="C415" s="2" t="s">
        <v>314</v>
      </c>
      <c r="D415" s="2" t="s">
        <v>315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182</v>
      </c>
      <c r="C416" s="2" t="s">
        <v>183</v>
      </c>
      <c r="D416" s="2" t="s">
        <v>653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109</v>
      </c>
      <c r="C417" s="2" t="s">
        <v>310</v>
      </c>
      <c r="D417" s="2" t="s">
        <v>654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249</v>
      </c>
      <c r="C418" s="2" t="s">
        <v>250</v>
      </c>
      <c r="D418" s="2" t="s">
        <v>395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182</v>
      </c>
      <c r="C419" s="2" t="s">
        <v>364</v>
      </c>
      <c r="D419" s="2" t="s">
        <v>655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136</v>
      </c>
      <c r="C420" s="2" t="s">
        <v>316</v>
      </c>
      <c r="D420" s="2" t="s">
        <v>317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246</v>
      </c>
      <c r="C421" s="2" t="s">
        <v>644</v>
      </c>
      <c r="D421" s="2" t="s">
        <v>656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96</v>
      </c>
      <c r="C422" s="2" t="s">
        <v>103</v>
      </c>
      <c r="D422" s="2" t="s">
        <v>169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154</v>
      </c>
      <c r="C423" s="2" t="s">
        <v>343</v>
      </c>
      <c r="D423" s="2" t="s">
        <v>657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99</v>
      </c>
      <c r="C424" s="2" t="s">
        <v>133</v>
      </c>
      <c r="D424" s="2" t="s">
        <v>233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151</v>
      </c>
      <c r="C425" s="2" t="s">
        <v>152</v>
      </c>
      <c r="D425" s="2" t="s">
        <v>153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136</v>
      </c>
      <c r="C426" s="2" t="s">
        <v>409</v>
      </c>
      <c r="D426" s="2" t="s">
        <v>658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161</v>
      </c>
      <c r="C427" s="2" t="s">
        <v>162</v>
      </c>
      <c r="D427" s="2" t="s">
        <v>196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136</v>
      </c>
      <c r="C428" s="2" t="s">
        <v>398</v>
      </c>
      <c r="D428" s="2" t="s">
        <v>196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246</v>
      </c>
      <c r="C429" s="2" t="s">
        <v>314</v>
      </c>
      <c r="D429" s="2" t="s">
        <v>659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154</v>
      </c>
      <c r="C430" s="2" t="s">
        <v>300</v>
      </c>
      <c r="D430" s="2" t="s">
        <v>318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109</v>
      </c>
      <c r="C431" s="2" t="s">
        <v>438</v>
      </c>
      <c r="D431" s="2" t="s">
        <v>660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147</v>
      </c>
      <c r="C432" s="2" t="s">
        <v>324</v>
      </c>
      <c r="D432" s="2" t="s">
        <v>661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109</v>
      </c>
      <c r="C433" s="2" t="s">
        <v>282</v>
      </c>
      <c r="D433" s="2" t="s">
        <v>342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182</v>
      </c>
      <c r="C434" s="2" t="s">
        <v>364</v>
      </c>
      <c r="D434" s="2" t="s">
        <v>662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182</v>
      </c>
      <c r="C435" s="2" t="s">
        <v>444</v>
      </c>
      <c r="D435" s="2" t="s">
        <v>663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182</v>
      </c>
      <c r="C436" s="2" t="s">
        <v>271</v>
      </c>
      <c r="D436" s="2" t="s">
        <v>396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161</v>
      </c>
      <c r="C437" s="2" t="s">
        <v>222</v>
      </c>
      <c r="D437" s="2" t="s">
        <v>664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144</v>
      </c>
      <c r="C438" s="2" t="s">
        <v>144</v>
      </c>
      <c r="D438" s="2" t="s">
        <v>145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198</v>
      </c>
      <c r="C439" s="2" t="s">
        <v>260</v>
      </c>
      <c r="D439" s="2" t="s">
        <v>261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182</v>
      </c>
      <c r="C440" s="2" t="s">
        <v>271</v>
      </c>
      <c r="D440" s="2" t="s">
        <v>272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182</v>
      </c>
      <c r="C441" s="2" t="s">
        <v>364</v>
      </c>
      <c r="D441" s="2" t="s">
        <v>665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136</v>
      </c>
      <c r="C442" s="2" t="s">
        <v>398</v>
      </c>
      <c r="D442" s="2" t="s">
        <v>666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246</v>
      </c>
      <c r="C443" s="2" t="s">
        <v>333</v>
      </c>
      <c r="D443" s="2" t="s">
        <v>667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147</v>
      </c>
      <c r="C444" s="10" t="s">
        <v>358</v>
      </c>
      <c r="D444" s="10" t="s">
        <v>397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136</v>
      </c>
      <c r="C445" s="2" t="s">
        <v>137</v>
      </c>
      <c r="D445" s="2" t="s">
        <v>138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99</v>
      </c>
      <c r="C446" s="2" t="s">
        <v>240</v>
      </c>
      <c r="D446" s="2" t="s">
        <v>273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136</v>
      </c>
      <c r="C447" s="2" t="s">
        <v>136</v>
      </c>
      <c r="D447" s="2" t="s">
        <v>252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136</v>
      </c>
      <c r="C448" s="2" t="s">
        <v>400</v>
      </c>
      <c r="D448" s="2" t="s">
        <v>668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99</v>
      </c>
      <c r="C449" s="2" t="s">
        <v>100</v>
      </c>
      <c r="D449" s="2" t="s">
        <v>178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147</v>
      </c>
      <c r="C450" s="2" t="s">
        <v>148</v>
      </c>
      <c r="D450" s="2" t="s">
        <v>166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109</v>
      </c>
      <c r="C451" s="2" t="s">
        <v>110</v>
      </c>
      <c r="D451" s="2" t="s">
        <v>188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99</v>
      </c>
      <c r="C452" s="2" t="s">
        <v>133</v>
      </c>
      <c r="D452" s="2" t="s">
        <v>292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154</v>
      </c>
      <c r="C453" s="2" t="s">
        <v>343</v>
      </c>
      <c r="D453" s="2" t="s">
        <v>344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198</v>
      </c>
      <c r="C454" s="2" t="s">
        <v>345</v>
      </c>
      <c r="D454" s="2" t="s">
        <v>346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96</v>
      </c>
      <c r="C455" s="2" t="s">
        <v>103</v>
      </c>
      <c r="D455" s="2" t="s">
        <v>132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246</v>
      </c>
      <c r="C456" s="2" t="s">
        <v>644</v>
      </c>
      <c r="D456" s="2" t="s">
        <v>669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96</v>
      </c>
      <c r="C457" s="2" t="s">
        <v>670</v>
      </c>
      <c r="D457" s="2" t="s">
        <v>671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96</v>
      </c>
      <c r="C458" s="2" t="s">
        <v>670</v>
      </c>
      <c r="D458" s="2" t="s">
        <v>672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96</v>
      </c>
      <c r="C459" s="2" t="s">
        <v>96</v>
      </c>
      <c r="D459" s="2" t="s">
        <v>98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147</v>
      </c>
      <c r="C460" s="2" t="s">
        <v>270</v>
      </c>
      <c r="D460" s="2" t="s">
        <v>673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198</v>
      </c>
      <c r="C461" s="2" t="s">
        <v>199</v>
      </c>
      <c r="D461" s="2" t="s">
        <v>253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136</v>
      </c>
      <c r="C462" s="2" t="s">
        <v>398</v>
      </c>
      <c r="D462" s="2" t="s">
        <v>399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136</v>
      </c>
      <c r="C463" s="2" t="s">
        <v>400</v>
      </c>
      <c r="D463" s="2" t="s">
        <v>401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136</v>
      </c>
      <c r="C464" s="2" t="s">
        <v>398</v>
      </c>
      <c r="D464" s="2" t="s">
        <v>674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147</v>
      </c>
      <c r="C465" s="2" t="s">
        <v>214</v>
      </c>
      <c r="D465" s="2" t="s">
        <v>674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246</v>
      </c>
      <c r="C466" s="2" t="s">
        <v>333</v>
      </c>
      <c r="D466" s="2" t="s">
        <v>674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147</v>
      </c>
      <c r="C467" s="2" t="s">
        <v>148</v>
      </c>
      <c r="D467" s="2" t="s">
        <v>675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147</v>
      </c>
      <c r="C468" s="2" t="s">
        <v>255</v>
      </c>
      <c r="D468" s="2" t="s">
        <v>676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246</v>
      </c>
      <c r="C469" s="10" t="s">
        <v>234</v>
      </c>
      <c r="D469" s="10" t="s">
        <v>676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154</v>
      </c>
      <c r="C470" s="2" t="s">
        <v>402</v>
      </c>
      <c r="D470" s="2" t="s">
        <v>403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154</v>
      </c>
      <c r="C471" s="2" t="s">
        <v>402</v>
      </c>
      <c r="D471" s="2" t="s">
        <v>404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246</v>
      </c>
      <c r="C472" s="2" t="s">
        <v>234</v>
      </c>
      <c r="D472" s="2" t="s">
        <v>677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96</v>
      </c>
      <c r="C473" s="2" t="s">
        <v>96</v>
      </c>
      <c r="D473" s="2" t="s">
        <v>130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96</v>
      </c>
      <c r="C474" s="2" t="s">
        <v>452</v>
      </c>
      <c r="D474" s="2" t="s">
        <v>678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147</v>
      </c>
      <c r="C475" s="2" t="s">
        <v>358</v>
      </c>
      <c r="D475" s="2" t="s">
        <v>679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151</v>
      </c>
      <c r="C476" s="2" t="s">
        <v>152</v>
      </c>
      <c r="D476" s="2" t="s">
        <v>680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246</v>
      </c>
      <c r="C477" s="2" t="s">
        <v>644</v>
      </c>
      <c r="D477" s="2" t="s">
        <v>681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147</v>
      </c>
      <c r="C478" s="2" t="s">
        <v>255</v>
      </c>
      <c r="D478" s="2" t="s">
        <v>107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147</v>
      </c>
      <c r="C479" s="2" t="s">
        <v>176</v>
      </c>
      <c r="D479" s="2" t="s">
        <v>107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96</v>
      </c>
      <c r="C480" s="2" t="s">
        <v>96</v>
      </c>
      <c r="D480" s="2" t="s">
        <v>107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96</v>
      </c>
      <c r="C481" s="2" t="s">
        <v>599</v>
      </c>
      <c r="D481" s="2" t="s">
        <v>682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198</v>
      </c>
      <c r="C482" s="2" t="s">
        <v>199</v>
      </c>
      <c r="D482" s="2" t="s">
        <v>200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246</v>
      </c>
      <c r="C483" s="2" t="s">
        <v>333</v>
      </c>
      <c r="D483" s="2" t="s">
        <v>683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182</v>
      </c>
      <c r="C484" s="2" t="s">
        <v>364</v>
      </c>
      <c r="D484" s="2" t="s">
        <v>683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154</v>
      </c>
      <c r="C485" s="2" t="s">
        <v>343</v>
      </c>
      <c r="D485" s="2" t="s">
        <v>684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246</v>
      </c>
      <c r="C486" s="2" t="s">
        <v>386</v>
      </c>
      <c r="D486" s="2" t="s">
        <v>685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154</v>
      </c>
      <c r="C487" s="2" t="s">
        <v>328</v>
      </c>
      <c r="D487" s="2" t="s">
        <v>347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182</v>
      </c>
      <c r="C488" s="2" t="s">
        <v>444</v>
      </c>
      <c r="D488" s="2" t="s">
        <v>686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198</v>
      </c>
      <c r="C489" s="2" t="s">
        <v>258</v>
      </c>
      <c r="D489" s="2" t="s">
        <v>687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109</v>
      </c>
      <c r="C490" s="2" t="s">
        <v>282</v>
      </c>
      <c r="D490" s="2" t="s">
        <v>405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151</v>
      </c>
      <c r="C491" s="2" t="s">
        <v>152</v>
      </c>
      <c r="D491" s="2" t="s">
        <v>152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136</v>
      </c>
      <c r="C492" s="2" t="s">
        <v>400</v>
      </c>
      <c r="D492" s="2" t="s">
        <v>688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109</v>
      </c>
      <c r="C493" s="2" t="s">
        <v>310</v>
      </c>
      <c r="D493" s="2" t="s">
        <v>689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136</v>
      </c>
      <c r="C494" s="2" t="s">
        <v>398</v>
      </c>
      <c r="D494" s="2" t="s">
        <v>690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99</v>
      </c>
      <c r="C495" s="2" t="s">
        <v>133</v>
      </c>
      <c r="D495" s="2" t="s">
        <v>156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147</v>
      </c>
      <c r="C496" s="2" t="s">
        <v>324</v>
      </c>
      <c r="D496" s="2" t="s">
        <v>406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198</v>
      </c>
      <c r="C497" s="2" t="s">
        <v>207</v>
      </c>
      <c r="D497" s="2" t="s">
        <v>234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246</v>
      </c>
      <c r="C498" s="2" t="s">
        <v>234</v>
      </c>
      <c r="D498" s="2" t="s">
        <v>691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109</v>
      </c>
      <c r="C499" s="2" t="s">
        <v>110</v>
      </c>
      <c r="D499" s="2" t="s">
        <v>254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154</v>
      </c>
      <c r="C500" s="2" t="s">
        <v>402</v>
      </c>
      <c r="D500" s="2" t="s">
        <v>692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136</v>
      </c>
      <c r="C501" s="2" t="s">
        <v>316</v>
      </c>
      <c r="D501" s="2" t="s">
        <v>319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147</v>
      </c>
      <c r="C502" s="2" t="s">
        <v>291</v>
      </c>
      <c r="D502" s="2" t="s">
        <v>693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147</v>
      </c>
      <c r="C503" s="2" t="s">
        <v>291</v>
      </c>
      <c r="D503" s="2" t="s">
        <v>694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147</v>
      </c>
      <c r="C504" s="2" t="s">
        <v>442</v>
      </c>
      <c r="D504" s="2" t="s">
        <v>695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154</v>
      </c>
      <c r="C505" s="2" t="s">
        <v>402</v>
      </c>
      <c r="D505" s="2" t="s">
        <v>407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147</v>
      </c>
      <c r="C506" s="2" t="s">
        <v>212</v>
      </c>
      <c r="D506" s="2" t="s">
        <v>348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151</v>
      </c>
      <c r="C507" s="2" t="s">
        <v>152</v>
      </c>
      <c r="D507" s="2" t="s">
        <v>696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96</v>
      </c>
      <c r="C508" s="2" t="s">
        <v>96</v>
      </c>
      <c r="D508" s="2" t="s">
        <v>158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198</v>
      </c>
      <c r="C509" s="2" t="s">
        <v>207</v>
      </c>
      <c r="D509" s="2" t="s">
        <v>697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147</v>
      </c>
      <c r="C510" s="2" t="s">
        <v>212</v>
      </c>
      <c r="D510" s="2" t="s">
        <v>235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99</v>
      </c>
      <c r="C511" s="2" t="s">
        <v>133</v>
      </c>
      <c r="D511" s="2" t="s">
        <v>139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136</v>
      </c>
      <c r="C512" s="2" t="s">
        <v>316</v>
      </c>
      <c r="D512" s="2" t="s">
        <v>698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144</v>
      </c>
      <c r="C513" s="2" t="s">
        <v>144</v>
      </c>
      <c r="D513" s="2" t="s">
        <v>189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136</v>
      </c>
      <c r="C514" s="2" t="s">
        <v>136</v>
      </c>
      <c r="D514" s="2" t="s">
        <v>218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151</v>
      </c>
      <c r="C515" s="2" t="s">
        <v>247</v>
      </c>
      <c r="D515" s="2" t="s">
        <v>699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109</v>
      </c>
      <c r="C516" s="2" t="s">
        <v>310</v>
      </c>
      <c r="D516" s="2" t="s">
        <v>700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99</v>
      </c>
      <c r="C517" s="2" t="s">
        <v>240</v>
      </c>
      <c r="D517" s="2" t="s">
        <v>320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161</v>
      </c>
      <c r="C518" s="2" t="s">
        <v>161</v>
      </c>
      <c r="D518" s="2" t="s">
        <v>701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161</v>
      </c>
      <c r="C519" s="2" t="s">
        <v>162</v>
      </c>
      <c r="D519" s="2" t="s">
        <v>274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161</v>
      </c>
      <c r="C520" s="2" t="s">
        <v>162</v>
      </c>
      <c r="D520" s="2" t="s">
        <v>702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246</v>
      </c>
      <c r="C521" s="2" t="s">
        <v>644</v>
      </c>
      <c r="D521" s="2" t="s">
        <v>703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182</v>
      </c>
      <c r="C522" s="2" t="s">
        <v>244</v>
      </c>
      <c r="D522" s="2" t="s">
        <v>704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109</v>
      </c>
      <c r="C523" s="2" t="s">
        <v>180</v>
      </c>
      <c r="D523" s="2" t="s">
        <v>705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147</v>
      </c>
      <c r="C524" s="2" t="s">
        <v>442</v>
      </c>
      <c r="D524" s="2" t="s">
        <v>706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154</v>
      </c>
      <c r="C525" s="2" t="s">
        <v>335</v>
      </c>
      <c r="D525" s="2" t="s">
        <v>707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154</v>
      </c>
      <c r="C526" s="2" t="s">
        <v>335</v>
      </c>
      <c r="D526" s="2" t="s">
        <v>708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109</v>
      </c>
      <c r="C527" s="2" t="s">
        <v>312</v>
      </c>
      <c r="D527" s="2" t="s">
        <v>709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147</v>
      </c>
      <c r="C528" s="2" t="s">
        <v>148</v>
      </c>
      <c r="D528" s="2" t="s">
        <v>710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161</v>
      </c>
      <c r="C529" s="2" t="s">
        <v>162</v>
      </c>
      <c r="D529" s="2" t="s">
        <v>349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109</v>
      </c>
      <c r="C530" s="2" t="s">
        <v>114</v>
      </c>
      <c r="D530" s="2" t="s">
        <v>711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147</v>
      </c>
      <c r="C531" s="2" t="s">
        <v>350</v>
      </c>
      <c r="D531" s="2" t="s">
        <v>351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147</v>
      </c>
      <c r="C532" s="2" t="s">
        <v>270</v>
      </c>
      <c r="D532" s="2" t="s">
        <v>712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154</v>
      </c>
      <c r="C533" s="2" t="s">
        <v>328</v>
      </c>
      <c r="D533" s="2" t="s">
        <v>713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96</v>
      </c>
      <c r="C534" s="2" t="s">
        <v>96</v>
      </c>
      <c r="D534" s="2" t="s">
        <v>129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182</v>
      </c>
      <c r="C535" s="2" t="s">
        <v>369</v>
      </c>
      <c r="D535" s="2" t="s">
        <v>714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151</v>
      </c>
      <c r="C536" s="2" t="s">
        <v>205</v>
      </c>
      <c r="D536" s="2" t="s">
        <v>715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151</v>
      </c>
      <c r="C537" s="2" t="s">
        <v>205</v>
      </c>
      <c r="D537" s="2" t="s">
        <v>716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109</v>
      </c>
      <c r="C538" s="2" t="s">
        <v>352</v>
      </c>
      <c r="D538" s="2" t="s">
        <v>353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198</v>
      </c>
      <c r="C539" s="2" t="s">
        <v>199</v>
      </c>
      <c r="D539" s="2" t="s">
        <v>408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109</v>
      </c>
      <c r="C540" s="2" t="s">
        <v>180</v>
      </c>
      <c r="D540" s="2" t="s">
        <v>408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198</v>
      </c>
      <c r="C541" s="2" t="s">
        <v>202</v>
      </c>
      <c r="D541" s="2" t="s">
        <v>203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246</v>
      </c>
      <c r="C542" s="2" t="s">
        <v>333</v>
      </c>
      <c r="D542" s="2" t="s">
        <v>717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151</v>
      </c>
      <c r="C543" s="2" t="s">
        <v>205</v>
      </c>
      <c r="D543" s="2" t="s">
        <v>718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198</v>
      </c>
      <c r="C544" s="2" t="s">
        <v>199</v>
      </c>
      <c r="D544" s="2" t="s">
        <v>410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136</v>
      </c>
      <c r="C545" s="2" t="s">
        <v>409</v>
      </c>
      <c r="D545" s="2" t="s">
        <v>410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109</v>
      </c>
      <c r="C546" s="2" t="s">
        <v>205</v>
      </c>
      <c r="D546" s="2" t="s">
        <v>719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249</v>
      </c>
      <c r="C547" s="2" t="s">
        <v>411</v>
      </c>
      <c r="D547" s="2" t="s">
        <v>412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147</v>
      </c>
      <c r="C548" s="2" t="s">
        <v>324</v>
      </c>
      <c r="D548" s="2" t="s">
        <v>413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109</v>
      </c>
      <c r="C549" s="2" t="s">
        <v>180</v>
      </c>
      <c r="D549" s="2" t="s">
        <v>414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147</v>
      </c>
      <c r="C550" s="2" t="s">
        <v>212</v>
      </c>
      <c r="D550" s="2" t="s">
        <v>213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109</v>
      </c>
      <c r="C551" s="2" t="s">
        <v>110</v>
      </c>
      <c r="D551" s="2" t="s">
        <v>165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182</v>
      </c>
      <c r="C552" s="2" t="s">
        <v>364</v>
      </c>
      <c r="D552" s="2" t="s">
        <v>720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147</v>
      </c>
      <c r="C553" s="2" t="s">
        <v>291</v>
      </c>
      <c r="D553" s="2" t="s">
        <v>721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109</v>
      </c>
      <c r="C554" s="2" t="s">
        <v>205</v>
      </c>
      <c r="D554" s="2" t="s">
        <v>722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96</v>
      </c>
      <c r="C555" s="2" t="s">
        <v>103</v>
      </c>
      <c r="D555" s="2" t="s">
        <v>143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154</v>
      </c>
      <c r="C556" s="2" t="s">
        <v>328</v>
      </c>
      <c r="D556" s="2" t="s">
        <v>354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246</v>
      </c>
      <c r="C557" s="2" t="s">
        <v>246</v>
      </c>
      <c r="D557" s="2" t="s">
        <v>354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136</v>
      </c>
      <c r="C558" s="2" t="s">
        <v>136</v>
      </c>
      <c r="D558" s="2" t="s">
        <v>185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96</v>
      </c>
      <c r="C559" s="2" t="s">
        <v>599</v>
      </c>
      <c r="D559" s="2" t="s">
        <v>723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99</v>
      </c>
      <c r="C560" s="2" t="s">
        <v>240</v>
      </c>
      <c r="D560" s="2" t="s">
        <v>415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136</v>
      </c>
      <c r="C561" s="2" t="s">
        <v>136</v>
      </c>
      <c r="D561" s="2" t="s">
        <v>293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182</v>
      </c>
      <c r="C562" s="2" t="s">
        <v>244</v>
      </c>
      <c r="D562" s="2" t="s">
        <v>724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136</v>
      </c>
      <c r="C563" s="2" t="s">
        <v>400</v>
      </c>
      <c r="D563" s="2" t="s">
        <v>725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182</v>
      </c>
      <c r="C564" s="2" t="s">
        <v>183</v>
      </c>
      <c r="D564" s="2" t="s">
        <v>726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151</v>
      </c>
      <c r="C565" s="2" t="s">
        <v>247</v>
      </c>
      <c r="D565" s="2" t="s">
        <v>411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147</v>
      </c>
      <c r="C566" s="2" t="s">
        <v>227</v>
      </c>
      <c r="D566" s="2" t="s">
        <v>727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109</v>
      </c>
      <c r="C567" s="2" t="s">
        <v>191</v>
      </c>
      <c r="D567" s="2" t="s">
        <v>204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109</v>
      </c>
      <c r="C568" s="2" t="s">
        <v>219</v>
      </c>
      <c r="D568" s="2" t="s">
        <v>728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147</v>
      </c>
      <c r="C569" s="2" t="s">
        <v>176</v>
      </c>
      <c r="D569" s="2" t="s">
        <v>303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99</v>
      </c>
      <c r="C570" s="2" t="s">
        <v>303</v>
      </c>
      <c r="D570" s="2" t="s">
        <v>729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96</v>
      </c>
      <c r="C571" s="2" t="s">
        <v>96</v>
      </c>
      <c r="D571" s="2" t="s">
        <v>190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147</v>
      </c>
      <c r="C572" s="2" t="s">
        <v>275</v>
      </c>
      <c r="D572" s="2" t="s">
        <v>275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96</v>
      </c>
      <c r="C573" s="2" t="s">
        <v>96</v>
      </c>
      <c r="D573" s="2" t="s">
        <v>114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109</v>
      </c>
      <c r="C574" s="2" t="s">
        <v>114</v>
      </c>
      <c r="D574" s="2" t="s">
        <v>294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147</v>
      </c>
      <c r="C575" s="2" t="s">
        <v>227</v>
      </c>
      <c r="D575" s="2" t="s">
        <v>262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246</v>
      </c>
      <c r="C576" s="2" t="s">
        <v>333</v>
      </c>
      <c r="D576" s="2" t="s">
        <v>730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109</v>
      </c>
      <c r="C577" s="2" t="s">
        <v>438</v>
      </c>
      <c r="D577" s="2" t="s">
        <v>730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109</v>
      </c>
      <c r="C578" s="2" t="s">
        <v>267</v>
      </c>
      <c r="D578" s="2" t="s">
        <v>730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109</v>
      </c>
      <c r="C579" s="2" t="s">
        <v>114</v>
      </c>
      <c r="D579" s="2" t="s">
        <v>730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99</v>
      </c>
      <c r="C580" s="2" t="s">
        <v>303</v>
      </c>
      <c r="D580" s="2" t="s">
        <v>730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136</v>
      </c>
      <c r="C581" s="2" t="s">
        <v>137</v>
      </c>
      <c r="D581" s="2" t="s">
        <v>295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136</v>
      </c>
      <c r="C582" s="2" t="s">
        <v>136</v>
      </c>
      <c r="D582" s="2" t="s">
        <v>172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147</v>
      </c>
      <c r="C583" s="2" t="s">
        <v>416</v>
      </c>
      <c r="D583" s="2" t="s">
        <v>172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109</v>
      </c>
      <c r="C584" s="2" t="s">
        <v>114</v>
      </c>
      <c r="D584" s="2" t="s">
        <v>172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154</v>
      </c>
      <c r="C585" s="2" t="s">
        <v>300</v>
      </c>
      <c r="D585" s="2" t="s">
        <v>355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198</v>
      </c>
      <c r="C586" s="2" t="s">
        <v>202</v>
      </c>
      <c r="D586" s="2" t="s">
        <v>731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136</v>
      </c>
      <c r="C587" s="2" t="s">
        <v>137</v>
      </c>
      <c r="D587" s="2" t="s">
        <v>732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147</v>
      </c>
      <c r="C588" s="2" t="s">
        <v>416</v>
      </c>
      <c r="D588" s="2" t="s">
        <v>416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109</v>
      </c>
      <c r="C589" s="2" t="s">
        <v>267</v>
      </c>
      <c r="D589" s="2" t="s">
        <v>733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96</v>
      </c>
      <c r="C590" s="2" t="s">
        <v>96</v>
      </c>
      <c r="D590" s="2" t="s">
        <v>160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109</v>
      </c>
      <c r="C591" s="2" t="s">
        <v>310</v>
      </c>
      <c r="D591" s="2" t="s">
        <v>173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109</v>
      </c>
      <c r="C592" s="2" t="s">
        <v>110</v>
      </c>
      <c r="D592" s="2" t="s">
        <v>173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246</v>
      </c>
      <c r="C593" s="2" t="s">
        <v>333</v>
      </c>
      <c r="D593" s="2" t="s">
        <v>734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96</v>
      </c>
      <c r="C594" s="2" t="s">
        <v>599</v>
      </c>
      <c r="D594" s="2" t="s">
        <v>735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147</v>
      </c>
      <c r="C595" s="2" t="s">
        <v>176</v>
      </c>
      <c r="D595" s="2" t="s">
        <v>736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147</v>
      </c>
      <c r="C596" s="2" t="s">
        <v>176</v>
      </c>
      <c r="D596" s="2" t="s">
        <v>229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182</v>
      </c>
      <c r="C597" s="2" t="s">
        <v>428</v>
      </c>
      <c r="D597" s="2" t="s">
        <v>737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109</v>
      </c>
      <c r="C598" s="2" t="s">
        <v>110</v>
      </c>
      <c r="D598" s="2" t="s">
        <v>296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246</v>
      </c>
      <c r="C599" s="2" t="s">
        <v>246</v>
      </c>
      <c r="D599" s="2" t="s">
        <v>127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96</v>
      </c>
      <c r="C600" s="2" t="s">
        <v>96</v>
      </c>
      <c r="D600" s="2" t="s">
        <v>127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182</v>
      </c>
      <c r="C601" s="2" t="s">
        <v>428</v>
      </c>
      <c r="D601" s="2" t="s">
        <v>738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147</v>
      </c>
      <c r="C602" s="2" t="s">
        <v>324</v>
      </c>
      <c r="D602" s="2" t="s">
        <v>263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99</v>
      </c>
      <c r="C603" s="2" t="s">
        <v>100</v>
      </c>
      <c r="D603" s="2" t="s">
        <v>263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147</v>
      </c>
      <c r="C604" s="2" t="s">
        <v>324</v>
      </c>
      <c r="D604" s="2" t="s">
        <v>739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147</v>
      </c>
      <c r="C605" s="2" t="s">
        <v>275</v>
      </c>
      <c r="D605" s="2" t="s">
        <v>739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96</v>
      </c>
      <c r="C606" s="2" t="s">
        <v>141</v>
      </c>
      <c r="D606" s="2" t="s">
        <v>740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151</v>
      </c>
      <c r="C607" s="2" t="s">
        <v>205</v>
      </c>
      <c r="D607" s="2" t="s">
        <v>206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109</v>
      </c>
      <c r="C608" s="2" t="s">
        <v>205</v>
      </c>
      <c r="D608" s="2" t="s">
        <v>206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136</v>
      </c>
      <c r="C609" s="2" t="s">
        <v>398</v>
      </c>
      <c r="D609" s="2" t="s">
        <v>398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147</v>
      </c>
      <c r="C610" s="2" t="s">
        <v>350</v>
      </c>
      <c r="D610" s="2" t="s">
        <v>741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154</v>
      </c>
      <c r="C611" s="2" t="s">
        <v>338</v>
      </c>
      <c r="D611" s="2" t="s">
        <v>356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147</v>
      </c>
      <c r="C612" s="2" t="s">
        <v>227</v>
      </c>
      <c r="D612" s="2" t="s">
        <v>417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198</v>
      </c>
      <c r="C613" s="2" t="s">
        <v>202</v>
      </c>
      <c r="D613" s="2" t="s">
        <v>276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99</v>
      </c>
      <c r="C614" s="2" t="s">
        <v>133</v>
      </c>
      <c r="D614" s="2" t="s">
        <v>276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136</v>
      </c>
      <c r="C615" s="2" t="s">
        <v>136</v>
      </c>
      <c r="D615" s="2" t="s">
        <v>742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147</v>
      </c>
      <c r="C616" s="2" t="s">
        <v>227</v>
      </c>
      <c r="D616" s="2" t="s">
        <v>742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99</v>
      </c>
      <c r="C617" s="2" t="s">
        <v>210</v>
      </c>
      <c r="D617" s="2" t="s">
        <v>742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109</v>
      </c>
      <c r="C618" s="2" t="s">
        <v>110</v>
      </c>
      <c r="D618" s="2" t="s">
        <v>111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109</v>
      </c>
      <c r="C619" s="2" t="s">
        <v>110</v>
      </c>
      <c r="D619" s="2" t="s">
        <v>743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109</v>
      </c>
      <c r="C620" s="2" t="s">
        <v>110</v>
      </c>
      <c r="D620" s="2" t="s">
        <v>744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147</v>
      </c>
      <c r="C621" s="2" t="s">
        <v>227</v>
      </c>
      <c r="D621" s="2" t="s">
        <v>418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246</v>
      </c>
      <c r="C622" s="2" t="s">
        <v>333</v>
      </c>
      <c r="D622" s="2" t="s">
        <v>418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147</v>
      </c>
      <c r="C623" s="2" t="s">
        <v>148</v>
      </c>
      <c r="D623" s="2" t="s">
        <v>419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246</v>
      </c>
      <c r="C624" s="2" t="s">
        <v>333</v>
      </c>
      <c r="D624" s="2" t="s">
        <v>745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151</v>
      </c>
      <c r="C625" s="2" t="s">
        <v>247</v>
      </c>
      <c r="D625" s="2" t="s">
        <v>746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182</v>
      </c>
      <c r="C626" s="2" t="s">
        <v>364</v>
      </c>
      <c r="D626" s="2" t="s">
        <v>747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147</v>
      </c>
      <c r="C627" s="2" t="s">
        <v>227</v>
      </c>
      <c r="D627" s="2" t="s">
        <v>748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182</v>
      </c>
      <c r="C628" s="2" t="s">
        <v>271</v>
      </c>
      <c r="D628" s="2" t="s">
        <v>277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109</v>
      </c>
      <c r="C629" s="2" t="s">
        <v>180</v>
      </c>
      <c r="D629" s="2" t="s">
        <v>181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99</v>
      </c>
      <c r="C630" s="2" t="s">
        <v>240</v>
      </c>
      <c r="D630" s="2" t="s">
        <v>749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147</v>
      </c>
      <c r="C631" s="2" t="s">
        <v>227</v>
      </c>
      <c r="D631" s="2" t="s">
        <v>750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182</v>
      </c>
      <c r="C632" s="2" t="s">
        <v>475</v>
      </c>
      <c r="D632" s="2" t="s">
        <v>751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96</v>
      </c>
      <c r="C633" s="2" t="s">
        <v>670</v>
      </c>
      <c r="D633" s="2" t="s">
        <v>752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151</v>
      </c>
      <c r="C634" s="2" t="s">
        <v>247</v>
      </c>
      <c r="D634" s="2" t="s">
        <v>753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109</v>
      </c>
      <c r="C635" s="2" t="s">
        <v>312</v>
      </c>
      <c r="D635" s="2" t="s">
        <v>357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161</v>
      </c>
      <c r="C636" s="2" t="s">
        <v>161</v>
      </c>
      <c r="D636" s="2" t="s">
        <v>754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147</v>
      </c>
      <c r="C637" s="2" t="s">
        <v>255</v>
      </c>
      <c r="D637" s="2" t="s">
        <v>420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147</v>
      </c>
      <c r="C638" s="2" t="s">
        <v>291</v>
      </c>
      <c r="D638" s="2" t="s">
        <v>755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198</v>
      </c>
      <c r="C639" s="2" t="s">
        <v>199</v>
      </c>
      <c r="D639" s="2" t="s">
        <v>421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182</v>
      </c>
      <c r="C640" s="2" t="s">
        <v>369</v>
      </c>
      <c r="D640" s="2" t="s">
        <v>756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96</v>
      </c>
      <c r="C641" s="2" t="s">
        <v>96</v>
      </c>
      <c r="D641" s="2" t="s">
        <v>97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147</v>
      </c>
      <c r="C642" s="2" t="s">
        <v>442</v>
      </c>
      <c r="D642" s="2" t="s">
        <v>757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182</v>
      </c>
      <c r="C643" s="2" t="s">
        <v>444</v>
      </c>
      <c r="D643" s="2" t="s">
        <v>758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246</v>
      </c>
      <c r="C644" s="2" t="s">
        <v>432</v>
      </c>
      <c r="D644" s="2" t="s">
        <v>759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96</v>
      </c>
      <c r="C645" s="2" t="s">
        <v>141</v>
      </c>
      <c r="D645" s="2" t="s">
        <v>195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198</v>
      </c>
      <c r="C646" s="2" t="s">
        <v>260</v>
      </c>
      <c r="D646" s="2" t="s">
        <v>422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246</v>
      </c>
      <c r="C647" s="2" t="s">
        <v>246</v>
      </c>
      <c r="D647" s="2" t="s">
        <v>760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182</v>
      </c>
      <c r="C648" s="2" t="s">
        <v>183</v>
      </c>
      <c r="D648" s="2" t="s">
        <v>184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144</v>
      </c>
      <c r="C649" s="2" t="s">
        <v>144</v>
      </c>
      <c r="D649" s="2" t="s">
        <v>423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151</v>
      </c>
      <c r="C650" s="2" t="s">
        <v>247</v>
      </c>
      <c r="D650" s="2" t="s">
        <v>761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198</v>
      </c>
      <c r="C651" s="2" t="s">
        <v>199</v>
      </c>
      <c r="D651" s="2" t="s">
        <v>762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182</v>
      </c>
      <c r="C652" s="2" t="s">
        <v>364</v>
      </c>
      <c r="D652" s="2" t="s">
        <v>763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109</v>
      </c>
      <c r="C653" s="2" t="s">
        <v>282</v>
      </c>
      <c r="D653" s="2" t="s">
        <v>764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96</v>
      </c>
      <c r="C654" s="2" t="s">
        <v>452</v>
      </c>
      <c r="D654" s="2" t="s">
        <v>765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109</v>
      </c>
      <c r="C655" s="2" t="s">
        <v>110</v>
      </c>
      <c r="D655" s="2" t="s">
        <v>766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109</v>
      </c>
      <c r="C656" s="2" t="s">
        <v>352</v>
      </c>
      <c r="D656" s="2" t="s">
        <v>767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182</v>
      </c>
      <c r="C657" s="2" t="s">
        <v>428</v>
      </c>
      <c r="D657" s="2" t="s">
        <v>768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161</v>
      </c>
      <c r="C658" s="2" t="s">
        <v>222</v>
      </c>
      <c r="D658" s="2" t="s">
        <v>769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161</v>
      </c>
      <c r="C659" s="2" t="s">
        <v>222</v>
      </c>
      <c r="D659" s="2" t="s">
        <v>770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246</v>
      </c>
      <c r="C660" s="2" t="s">
        <v>333</v>
      </c>
      <c r="D660" s="2" t="s">
        <v>771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246</v>
      </c>
      <c r="C661" s="2" t="s">
        <v>333</v>
      </c>
      <c r="D661" s="2" t="s">
        <v>772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147</v>
      </c>
      <c r="C662" s="2" t="s">
        <v>442</v>
      </c>
      <c r="D662" s="2" t="s">
        <v>773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99</v>
      </c>
      <c r="C663" s="2" t="s">
        <v>100</v>
      </c>
      <c r="D663" s="2" t="s">
        <v>115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96</v>
      </c>
      <c r="C664" s="2" t="s">
        <v>103</v>
      </c>
      <c r="D664" s="2" t="s">
        <v>159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136</v>
      </c>
      <c r="C665" s="2" t="s">
        <v>398</v>
      </c>
      <c r="D665" s="2" t="s">
        <v>774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109</v>
      </c>
      <c r="C666" s="2" t="s">
        <v>310</v>
      </c>
      <c r="D666" s="2" t="s">
        <v>775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99</v>
      </c>
      <c r="C667" s="2" t="s">
        <v>210</v>
      </c>
      <c r="D667" s="2" t="s">
        <v>776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246</v>
      </c>
      <c r="C668" s="2" t="s">
        <v>246</v>
      </c>
      <c r="D668" s="2" t="s">
        <v>777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99</v>
      </c>
      <c r="C669" s="2" t="s">
        <v>210</v>
      </c>
      <c r="D669" s="2" t="s">
        <v>230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198</v>
      </c>
      <c r="C670" s="2" t="s">
        <v>260</v>
      </c>
      <c r="D670" s="2" t="s">
        <v>321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198</v>
      </c>
      <c r="C671" s="2" t="s">
        <v>207</v>
      </c>
      <c r="D671" s="2" t="s">
        <v>778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99</v>
      </c>
      <c r="C672" s="2" t="s">
        <v>100</v>
      </c>
      <c r="D672" s="2" t="s">
        <v>106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147</v>
      </c>
      <c r="C673" s="2" t="s">
        <v>358</v>
      </c>
      <c r="D673" s="2" t="s">
        <v>359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151</v>
      </c>
      <c r="C674" s="2" t="s">
        <v>152</v>
      </c>
      <c r="D674" s="2" t="s">
        <v>779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151</v>
      </c>
      <c r="C675" s="2" t="s">
        <v>152</v>
      </c>
      <c r="D675" s="2" t="s">
        <v>171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151</v>
      </c>
      <c r="C676" s="2" t="s">
        <v>205</v>
      </c>
      <c r="D676" s="2" t="s">
        <v>780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109</v>
      </c>
      <c r="C677" s="2" t="s">
        <v>310</v>
      </c>
      <c r="D677" s="2" t="s">
        <v>781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43989</v>
      </c>
    </row>
    <row r="2" spans="2:22">
      <c r="H2" s="48">
        <f>SUM(Localiza_PN1112[Casos])</f>
        <v>46407</v>
      </c>
      <c r="I2" s="49">
        <f>SUM(Localiza_PN1112[Fallecidos])</f>
        <v>377</v>
      </c>
      <c r="J2" s="50">
        <f>SUM(Localiza_PN1112[Recuperados])</f>
        <v>9542</v>
      </c>
      <c r="K2" s="51">
        <f>SUM(Localiza_PN1112[Activos])</f>
        <v>36488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796</v>
      </c>
      <c r="C3" s="29" t="s">
        <v>797</v>
      </c>
      <c r="D3" s="29" t="s">
        <v>3</v>
      </c>
      <c r="E3" s="29" t="s">
        <v>798</v>
      </c>
      <c r="F3" s="29" t="s">
        <v>799</v>
      </c>
      <c r="G3" s="29" t="s">
        <v>800</v>
      </c>
      <c r="H3" s="36" t="s">
        <v>801</v>
      </c>
      <c r="I3" s="37" t="s">
        <v>795</v>
      </c>
      <c r="J3" s="38" t="s">
        <v>786</v>
      </c>
      <c r="K3" s="39" t="s">
        <v>802</v>
      </c>
      <c r="L3" s="36" t="s">
        <v>803</v>
      </c>
      <c r="M3" s="37" t="s">
        <v>804</v>
      </c>
      <c r="N3" s="38" t="s">
        <v>805</v>
      </c>
      <c r="O3" s="39" t="s">
        <v>806</v>
      </c>
      <c r="P3" s="37" t="s">
        <v>807</v>
      </c>
      <c r="Q3" s="38" t="s">
        <v>808</v>
      </c>
      <c r="R3" s="39" t="s">
        <v>809</v>
      </c>
      <c r="S3" s="36" t="s">
        <v>810</v>
      </c>
      <c r="T3" s="37" t="s">
        <v>811</v>
      </c>
      <c r="U3" s="38" t="s">
        <v>812</v>
      </c>
      <c r="V3" s="39" t="s">
        <v>813</v>
      </c>
    </row>
    <row r="4" spans="2:22">
      <c r="B4">
        <v>4</v>
      </c>
      <c r="C4">
        <v>80821</v>
      </c>
      <c r="D4" t="s">
        <v>102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2391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1839</v>
      </c>
      <c r="L4" s="22">
        <f>+Localiza_PN1112[[#This Row],[Casos]]/(Localiza_PN1112[[#This Row],[Población]]/1000000)</f>
        <v>36557.397101094735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28117.546327441745</v>
      </c>
      <c r="P4" s="28">
        <f>+Localiza_PN1112[[#This Row],[Fallecidos]]/Localiza_PN1112[[#This Row],[Casos]]</f>
        <v>6.6917607695524883E-3</v>
      </c>
      <c r="Q4" s="28">
        <f>+Localiza_PN1112[[#This Row],[Recuperados]]/Localiza_PN1112[[#This Row],[Casos]]</f>
        <v>0.22417398578000836</v>
      </c>
      <c r="R4" s="28">
        <f>Localiza_PN1112[[#This Row],[Activos]]/Localiza_PN1112[[#This Row],[Casos]]</f>
        <v>0.76913425345043918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424</v>
      </c>
      <c r="E5">
        <v>9.2042398452758789</v>
      </c>
      <c r="F5">
        <v>-80.029998779296875</v>
      </c>
      <c r="G5">
        <v>771</v>
      </c>
      <c r="H5" s="52">
        <f>+Casos_PN_CORR[[#This Row],[SUM Correg]]</f>
        <v>2322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1889</v>
      </c>
      <c r="L5" s="22">
        <f>+Localiza_PN1112[[#This Row],[Casos]]/(Localiza_PN1112[[#This Row],[Población]]/1000000)</f>
        <v>3011673.151750973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2450064.8508430612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0.18647717484926787</v>
      </c>
      <c r="R5" s="28">
        <f>Localiza_PN1112[[#This Row],[Activos]]/Localiza_PN1112[[#This Row],[Casos]]</f>
        <v>0.81352282515073215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425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2112</v>
      </c>
      <c r="I6" s="52">
        <f>+Muertes_PN_ACUM[[#This Row],[Fallecidos]]</f>
        <v>0</v>
      </c>
      <c r="J6" s="52">
        <f>+Recupera_PN_ACUM[[#This Row],[Recuperados]]</f>
        <v>332</v>
      </c>
      <c r="K6" s="52">
        <f>+Localiza_PN1112[[#This Row],[Casos]]-Localiza_PN1112[[#This Row],[Fallecidos]]-Localiza_PN1112[[#This Row],[Recuperados]]</f>
        <v>1780</v>
      </c>
      <c r="L6" s="22">
        <f>+Localiza_PN1112[[#This Row],[Casos]]/(Localiza_PN1112[[#This Row],[Población]]/1000000)</f>
        <v>1890778.8719785139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297224.70904207701</v>
      </c>
      <c r="O6" s="22">
        <f>+Localiza_PN1112[[#This Row],[Activos]]/(Localiza_PN1112[[#This Row],[Población]]/1000000)</f>
        <v>1593554.1629364369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0.1571969696969697</v>
      </c>
      <c r="R6" s="28">
        <f>Localiza_PN1112[[#This Row],[Activos]]/Localiza_PN1112[[#This Row],[Casos]]</f>
        <v>0.84280303030303028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427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1722</v>
      </c>
      <c r="I7" s="52">
        <f>+Muertes_PN_ACUM[[#This Row],[Fallecidos]]</f>
        <v>0</v>
      </c>
      <c r="J7" s="52">
        <f>+Recupera_PN_ACUM[[#This Row],[Recuperados]]</f>
        <v>294</v>
      </c>
      <c r="K7" s="52">
        <f>+Localiza_PN1112[[#This Row],[Casos]]-Localiza_PN1112[[#This Row],[Fallecidos]]-Localiza_PN1112[[#This Row],[Recuperados]]</f>
        <v>1428</v>
      </c>
      <c r="L7" s="22">
        <f>+Localiza_PN1112[[#This Row],[Casos]]/(Localiza_PN1112[[#This Row],[Población]]/1000000)</f>
        <v>564775.3361757953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96425.057395867494</v>
      </c>
      <c r="O7" s="22">
        <f>+Localiza_PN1112[[#This Row],[Activos]]/(Localiza_PN1112[[#This Row],[Población]]/1000000)</f>
        <v>468350.27877992782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0.17073170731707318</v>
      </c>
      <c r="R7" s="28">
        <f>Localiza_PN1112[[#This Row],[Activos]]/Localiza_PN1112[[#This Row],[Casos]]</f>
        <v>0.82926829268292679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360</v>
      </c>
      <c r="E8">
        <v>8.8349599838256836</v>
      </c>
      <c r="F8">
        <v>-78.198898315429688</v>
      </c>
      <c r="G8">
        <v>0</v>
      </c>
      <c r="H8" s="52">
        <f>+Casos_PN_CORR[[#This Row],[SUM Correg]]</f>
        <v>1353</v>
      </c>
      <c r="I8" s="52">
        <f>+Muertes_PN_ACUM[[#This Row],[Fallecidos]]</f>
        <v>0</v>
      </c>
      <c r="J8" s="52">
        <f>+Recupera_PN_ACUM[[#This Row],[Recuperados]]</f>
        <v>287</v>
      </c>
      <c r="K8" s="52">
        <f>+Localiza_PN1112[[#This Row],[Casos]]-Localiza_PN1112[[#This Row],[Fallecidos]]-Localiza_PN1112[[#This Row],[Recuperados]]</f>
        <v>1066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0.21212121212121213</v>
      </c>
      <c r="R8" s="28">
        <f>Localiza_PN1112[[#This Row],[Activos]]/Localiza_PN1112[[#This Row],[Casos]]</f>
        <v>0.78787878787878785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208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1350</v>
      </c>
      <c r="I9" s="52">
        <f>+Muertes_PN_ACUM[[#This Row],[Fallecidos]]</f>
        <v>1</v>
      </c>
      <c r="J9" s="52">
        <f>+Recupera_PN_ACUM[[#This Row],[Recuperados]]</f>
        <v>341</v>
      </c>
      <c r="K9" s="52">
        <f>+Localiza_PN1112[[#This Row],[Casos]]-Localiza_PN1112[[#This Row],[Fallecidos]]-Localiza_PN1112[[#This Row],[Recuperados]]</f>
        <v>1008</v>
      </c>
      <c r="L9" s="22">
        <f>+Localiza_PN1112[[#This Row],[Casos]]/(Localiza_PN1112[[#This Row],[Población]]/1000000)</f>
        <v>155118.92450879005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39181.891301849937</v>
      </c>
      <c r="O9" s="22">
        <f>+Localiza_PN1112[[#This Row],[Activos]]/(Localiza_PN1112[[#This Row],[Población]]/1000000)</f>
        <v>115822.13029989658</v>
      </c>
      <c r="P9" s="28">
        <f>+Localiza_PN1112[[#This Row],[Fallecidos]]/Localiza_PN1112[[#This Row],[Casos]]</f>
        <v>7.407407407407407E-4</v>
      </c>
      <c r="Q9" s="28">
        <f>+Localiza_PN1112[[#This Row],[Recuperados]]/Localiza_PN1112[[#This Row],[Casos]]</f>
        <v>0.25259259259259259</v>
      </c>
      <c r="R9" s="28">
        <f>Localiza_PN1112[[#This Row],[Activos]]/Localiza_PN1112[[#This Row],[Casos]]</f>
        <v>0.7466666666666667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157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1320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1037</v>
      </c>
      <c r="L10" s="22">
        <f>+Localiza_PN1112[[#This Row],[Casos]]/(Localiza_PN1112[[#This Row],[Población]]/1000000)</f>
        <v>113363.10546204053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89058.742700103059</v>
      </c>
      <c r="P10" s="28">
        <f>+Localiza_PN1112[[#This Row],[Fallecidos]]/Localiza_PN1112[[#This Row],[Casos]]</f>
        <v>3.0303030303030303E-3</v>
      </c>
      <c r="Q10" s="28">
        <f>+Localiza_PN1112[[#This Row],[Recuperados]]/Localiza_PN1112[[#This Row],[Casos]]</f>
        <v>0.21136363636363636</v>
      </c>
      <c r="R10" s="28">
        <f>Localiza_PN1112[[#This Row],[Activos]]/Localiza_PN1112[[#This Row],[Casos]]</f>
        <v>0.78560606060606064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236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1215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946</v>
      </c>
      <c r="L11" s="22">
        <f>+Localiza_PN1112[[#This Row],[Casos]]/(Localiza_PN1112[[#This Row],[Población]]/1000000)</f>
        <v>504987.53117206978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393183.70739817119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0.22139917695473252</v>
      </c>
      <c r="R11" s="28">
        <f>Localiza_PN1112[[#This Row],[Activos]]/Localiza_PN1112[[#This Row],[Casos]]</f>
        <v>0.77860082304526745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123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1197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947</v>
      </c>
      <c r="L12" s="22">
        <f>+Localiza_PN1112[[#This Row],[Casos]]/(Localiza_PN1112[[#This Row],[Población]]/1000000)</f>
        <v>28988.666085440276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22934.224547127771</v>
      </c>
      <c r="P12" s="28">
        <f>+Localiza_PN1112[[#This Row],[Fallecidos]]/Localiza_PN1112[[#This Row],[Casos]]</f>
        <v>1.6708437761069339E-3</v>
      </c>
      <c r="Q12" s="28">
        <f>+Localiza_PN1112[[#This Row],[Recuperados]]/Localiza_PN1112[[#This Row],[Casos]]</f>
        <v>0.2071846282372598</v>
      </c>
      <c r="R12" s="28">
        <f>Localiza_PN1112[[#This Row],[Activos]]/Localiza_PN1112[[#This Row],[Casos]]</f>
        <v>0.79114452798663326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1155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908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0.21385281385281385</v>
      </c>
      <c r="R13" s="28">
        <f>Localiza_PN1112[[#This Row],[Activos]]/Localiza_PN1112[[#This Row],[Casos]]</f>
        <v>0.78614718614718615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429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1086</v>
      </c>
      <c r="I14" s="52">
        <f>+Muertes_PN_ACUM[[#This Row],[Fallecidos]]</f>
        <v>0</v>
      </c>
      <c r="J14" s="52">
        <f>+Recupera_PN_ACUM[[#This Row],[Recuperados]]</f>
        <v>236</v>
      </c>
      <c r="K14" s="52">
        <f>+Localiza_PN1112[[#This Row],[Casos]]-Localiza_PN1112[[#This Row],[Fallecidos]]-Localiza_PN1112[[#This Row],[Recuperados]]</f>
        <v>850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0.21731123388581952</v>
      </c>
      <c r="R14" s="28">
        <f>Localiza_PN1112[[#This Row],[Activos]]/Localiza_PN1112[[#This Row],[Casos]]</f>
        <v>0.78268876611418048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215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972</v>
      </c>
      <c r="I15" s="52">
        <f>+Muertes_PN_ACUM[[#This Row],[Fallecidos]]</f>
        <v>0</v>
      </c>
      <c r="J15" s="52">
        <f>+Recupera_PN_ACUM[[#This Row],[Recuperados]]</f>
        <v>211</v>
      </c>
      <c r="K15" s="52">
        <f>+Localiza_PN1112[[#This Row],[Casos]]-Localiza_PN1112[[#This Row],[Fallecidos]]-Localiza_PN1112[[#This Row],[Recuperados]]</f>
        <v>761</v>
      </c>
      <c r="L15" s="22">
        <f>+Localiza_PN1112[[#This Row],[Casos]]/(Localiza_PN1112[[#This Row],[Población]]/1000000)</f>
        <v>154531.00158982511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33545.310015898256</v>
      </c>
      <c r="O15" s="22">
        <f>+Localiza_PN1112[[#This Row],[Activos]]/(Localiza_PN1112[[#This Row],[Población]]/1000000)</f>
        <v>120985.69157392687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0.21707818930041153</v>
      </c>
      <c r="R15" s="28">
        <f>Localiza_PN1112[[#This Row],[Activos]]/Localiza_PN1112[[#This Row],[Casos]]</f>
        <v>0.78292181069958844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430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957</v>
      </c>
      <c r="I16" s="52">
        <f>+Muertes_PN_ACUM[[#This Row],[Fallecidos]]</f>
        <v>0</v>
      </c>
      <c r="J16" s="52">
        <f>+Recupera_PN_ACUM[[#This Row],[Recuperados]]</f>
        <v>197</v>
      </c>
      <c r="K16" s="52">
        <f>+Localiza_PN1112[[#This Row],[Casos]]-Localiza_PN1112[[#This Row],[Fallecidos]]-Localiza_PN1112[[#This Row],[Recuperados]]</f>
        <v>760</v>
      </c>
      <c r="L16" s="22">
        <f>+Localiza_PN1112[[#This Row],[Casos]]/(Localiza_PN1112[[#This Row],[Población]]/1000000)</f>
        <v>248313.44058121432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51115.723923196681</v>
      </c>
      <c r="O16" s="22">
        <f>+Localiza_PN1112[[#This Row],[Activos]]/(Localiza_PN1112[[#This Row],[Población]]/1000000)</f>
        <v>197197.71665801766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0.20585161964472309</v>
      </c>
      <c r="R16" s="28">
        <f>Localiza_PN1112[[#This Row],[Activos]]/Localiza_PN1112[[#This Row],[Casos]]</f>
        <v>0.79414838035527691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431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924</v>
      </c>
      <c r="I17" s="52">
        <f>+Muertes_PN_ACUM[[#This Row],[Fallecidos]]</f>
        <v>0</v>
      </c>
      <c r="J17" s="52">
        <f>+Recupera_PN_ACUM[[#This Row],[Recuperados]]</f>
        <v>195</v>
      </c>
      <c r="K17" s="52">
        <f>+Localiza_PN1112[[#This Row],[Casos]]-Localiza_PN1112[[#This Row],[Fallecidos]]-Localiza_PN1112[[#This Row],[Recuperados]]</f>
        <v>729</v>
      </c>
      <c r="L17" s="22">
        <f>+Localiza_PN1112[[#This Row],[Casos]]/(Localiza_PN1112[[#This Row],[Población]]/1000000)</f>
        <v>1346938.775510204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284256.55976676388</v>
      </c>
      <c r="O17" s="22">
        <f>+Localiza_PN1112[[#This Row],[Activos]]/(Localiza_PN1112[[#This Row],[Población]]/1000000)</f>
        <v>1062682.2157434402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0.21103896103896103</v>
      </c>
      <c r="R17" s="28">
        <f>Localiza_PN1112[[#This Row],[Activos]]/Localiza_PN1112[[#This Row],[Casos]]</f>
        <v>0.78896103896103897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433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891</v>
      </c>
      <c r="I18" s="52">
        <f>+Muertes_PN_ACUM[[#This Row],[Fallecidos]]</f>
        <v>0</v>
      </c>
      <c r="J18" s="52">
        <f>+Recupera_PN_ACUM[[#This Row],[Recuperados]]</f>
        <v>192</v>
      </c>
      <c r="K18" s="52">
        <f>+Localiza_PN1112[[#This Row],[Casos]]-Localiza_PN1112[[#This Row],[Fallecidos]]-Localiza_PN1112[[#This Row],[Recuperados]]</f>
        <v>699</v>
      </c>
      <c r="L18" s="22">
        <f>+Localiza_PN1112[[#This Row],[Casos]]/(Localiza_PN1112[[#This Row],[Población]]/1000000)</f>
        <v>1409810.1265822786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303797.4683544304</v>
      </c>
      <c r="O18" s="22">
        <f>+Localiza_PN1112[[#This Row],[Activos]]/(Localiza_PN1112[[#This Row],[Población]]/1000000)</f>
        <v>1106012.6582278481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0.21548821548821548</v>
      </c>
      <c r="R18" s="28">
        <f>Localiza_PN1112[[#This Row],[Activos]]/Localiza_PN1112[[#This Row],[Casos]]</f>
        <v>0.78451178451178449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279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855</v>
      </c>
      <c r="I19" s="52">
        <f>+Muertes_PN_ACUM[[#This Row],[Fallecidos]]</f>
        <v>0</v>
      </c>
      <c r="J19" s="52">
        <f>+Recupera_PN_ACUM[[#This Row],[Recuperados]]</f>
        <v>174</v>
      </c>
      <c r="K19" s="52">
        <f>+Localiza_PN1112[[#This Row],[Casos]]-Localiza_PN1112[[#This Row],[Fallecidos]]-Localiza_PN1112[[#This Row],[Recuperados]]</f>
        <v>681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0.20350877192982456</v>
      </c>
      <c r="R19" s="28">
        <f>Localiza_PN1112[[#This Row],[Activos]]/Localiza_PN1112[[#This Row],[Casos]]</f>
        <v>0.79649122807017547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852</v>
      </c>
      <c r="I20" s="52">
        <f>+Muertes_PN_ACUM[[#This Row],[Fallecidos]]</f>
        <v>8</v>
      </c>
      <c r="J20" s="52">
        <f>+Recupera_PN_ACUM[[#This Row],[Recuperados]]</f>
        <v>161</v>
      </c>
      <c r="K20" s="52">
        <f>+Localiza_PN1112[[#This Row],[Casos]]-Localiza_PN1112[[#This Row],[Fallecidos]]-Localiza_PN1112[[#This Row],[Recuperados]]</f>
        <v>683</v>
      </c>
      <c r="L20" s="22">
        <f>+Localiza_PN1112[[#This Row],[Casos]]/(Localiza_PN1112[[#This Row],[Población]]/1000000)</f>
        <v>22189.233533869832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4193.0359142641355</v>
      </c>
      <c r="O20" s="22">
        <f>+Localiza_PN1112[[#This Row],[Activos]]/(Localiza_PN1112[[#This Row],[Población]]/1000000)</f>
        <v>17787.848008959034</v>
      </c>
      <c r="P20" s="28">
        <f>+Localiza_PN1112[[#This Row],[Fallecidos]]/Localiza_PN1112[[#This Row],[Casos]]</f>
        <v>9.3896713615023476E-3</v>
      </c>
      <c r="Q20" s="28">
        <f>+Localiza_PN1112[[#This Row],[Recuperados]]/Localiza_PN1112[[#This Row],[Casos]]</f>
        <v>0.18896713615023475</v>
      </c>
      <c r="R20" s="28">
        <f>Localiza_PN1112[[#This Row],[Activos]]/Localiza_PN1112[[#This Row],[Casos]]</f>
        <v>0.80164319248826288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120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843</v>
      </c>
      <c r="I21" s="52">
        <f>+Muertes_PN_ACUM[[#This Row],[Fallecidos]]</f>
        <v>7</v>
      </c>
      <c r="J21" s="52">
        <f>+Recupera_PN_ACUM[[#This Row],[Recuperados]]</f>
        <v>160</v>
      </c>
      <c r="K21" s="52">
        <f>+Localiza_PN1112[[#This Row],[Casos]]-Localiza_PN1112[[#This Row],[Fallecidos]]-Localiza_PN1112[[#This Row],[Recuperados]]</f>
        <v>676</v>
      </c>
      <c r="L21" s="22">
        <f>+Localiza_PN1112[[#This Row],[Casos]]/(Localiza_PN1112[[#This Row],[Población]]/1000000)</f>
        <v>28325.661100097444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5376.1634353684358</v>
      </c>
      <c r="O21" s="22">
        <f>+Localiza_PN1112[[#This Row],[Activos]]/(Localiza_PN1112[[#This Row],[Población]]/1000000)</f>
        <v>22714.290514431639</v>
      </c>
      <c r="P21" s="28">
        <f>+Localiza_PN1112[[#This Row],[Fallecidos]]/Localiza_PN1112[[#This Row],[Casos]]</f>
        <v>8.3036773428232496E-3</v>
      </c>
      <c r="Q21" s="28">
        <f>+Localiza_PN1112[[#This Row],[Recuperados]]/Localiza_PN1112[[#This Row],[Casos]]</f>
        <v>0.18979833926453143</v>
      </c>
      <c r="R21" s="28">
        <f>Localiza_PN1112[[#This Row],[Activos]]/Localiza_PN1112[[#This Row],[Casos]]</f>
        <v>0.80189798339264529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231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840</v>
      </c>
      <c r="I22" s="52">
        <f>+Muertes_PN_ACUM[[#This Row],[Fallecidos]]</f>
        <v>0</v>
      </c>
      <c r="J22" s="52">
        <f>+Recupera_PN_ACUM[[#This Row],[Recuperados]]</f>
        <v>158</v>
      </c>
      <c r="K22" s="52">
        <f>+Localiza_PN1112[[#This Row],[Casos]]-Localiza_PN1112[[#This Row],[Fallecidos]]-Localiza_PN1112[[#This Row],[Recuperados]]</f>
        <v>682</v>
      </c>
      <c r="L22" s="22">
        <f>+Localiza_PN1112[[#This Row],[Casos]]/(Localiza_PN1112[[#This Row],[Población]]/1000000)</f>
        <v>85801.83861082737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16138.917262512769</v>
      </c>
      <c r="O22" s="22">
        <f>+Localiza_PN1112[[#This Row],[Activos]]/(Localiza_PN1112[[#This Row],[Población]]/1000000)</f>
        <v>69662.921348314601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0.18809523809523809</v>
      </c>
      <c r="R22" s="28">
        <f>Localiza_PN1112[[#This Row],[Activos]]/Localiza_PN1112[[#This Row],[Casos]]</f>
        <v>0.81190476190476191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434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822</v>
      </c>
      <c r="I23" s="52">
        <f>+Muertes_PN_ACUM[[#This Row],[Fallecidos]]</f>
        <v>0</v>
      </c>
      <c r="J23" s="52">
        <f>+Recupera_PN_ACUM[[#This Row],[Recuperados]]</f>
        <v>155</v>
      </c>
      <c r="K23" s="52">
        <f>+Localiza_PN1112[[#This Row],[Casos]]-Localiza_PN1112[[#This Row],[Fallecidos]]-Localiza_PN1112[[#This Row],[Recuperados]]</f>
        <v>667</v>
      </c>
      <c r="L23" s="22">
        <f>+Localiza_PN1112[[#This Row],[Casos]]/(Localiza_PN1112[[#This Row],[Población]]/1000000)</f>
        <v>1239819.0045248868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233785.82202111615</v>
      </c>
      <c r="O23" s="22">
        <f>+Localiza_PN1112[[#This Row],[Activos]]/(Localiza_PN1112[[#This Row],[Población]]/1000000)</f>
        <v>1006033.1825037708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0.18856447688564476</v>
      </c>
      <c r="R23" s="28">
        <f>Localiza_PN1112[[#This Row],[Activos]]/Localiza_PN1112[[#This Row],[Casos]]</f>
        <v>0.81143552311435518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125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774</v>
      </c>
      <c r="I24" s="52">
        <f>+Muertes_PN_ACUM[[#This Row],[Fallecidos]]</f>
        <v>5</v>
      </c>
      <c r="J24" s="52">
        <f>+Recupera_PN_ACUM[[#This Row],[Recuperados]]</f>
        <v>154</v>
      </c>
      <c r="K24" s="52">
        <f>+Localiza_PN1112[[#This Row],[Casos]]-Localiza_PN1112[[#This Row],[Fallecidos]]-Localiza_PN1112[[#This Row],[Recuperados]]</f>
        <v>615</v>
      </c>
      <c r="L24" s="22">
        <f>+Localiza_PN1112[[#This Row],[Casos]]/(Localiza_PN1112[[#This Row],[Población]]/1000000)</f>
        <v>24454.976303317537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4865.7187993680891</v>
      </c>
      <c r="O24" s="22">
        <f>+Localiza_PN1112[[#This Row],[Activos]]/(Localiza_PN1112[[#This Row],[Población]]/1000000)</f>
        <v>19431.279620853082</v>
      </c>
      <c r="P24" s="28">
        <f>+Localiza_PN1112[[#This Row],[Fallecidos]]/Localiza_PN1112[[#This Row],[Casos]]</f>
        <v>6.4599483204134363E-3</v>
      </c>
      <c r="Q24" s="28">
        <f>+Localiza_PN1112[[#This Row],[Recuperados]]/Localiza_PN1112[[#This Row],[Casos]]</f>
        <v>0.19896640826873385</v>
      </c>
      <c r="R24" s="28">
        <f>Localiza_PN1112[[#This Row],[Activos]]/Localiza_PN1112[[#This Row],[Casos]]</f>
        <v>0.79457364341085268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361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765</v>
      </c>
      <c r="I25" s="52">
        <f>+Muertes_PN_ACUM[[#This Row],[Fallecidos]]</f>
        <v>0</v>
      </c>
      <c r="J25" s="52">
        <f>+Recupera_PN_ACUM[[#This Row],[Recuperados]]</f>
        <v>143</v>
      </c>
      <c r="K25" s="52">
        <f>+Localiza_PN1112[[#This Row],[Casos]]-Localiza_PN1112[[#This Row],[Fallecidos]]-Localiza_PN1112[[#This Row],[Recuperados]]</f>
        <v>622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0.1869281045751634</v>
      </c>
      <c r="R25" s="28">
        <f>Localiza_PN1112[[#This Row],[Activos]]/Localiza_PN1112[[#This Row],[Casos]]</f>
        <v>0.8130718954248366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101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744</v>
      </c>
      <c r="I26" s="52">
        <f>+Muertes_PN_ACUM[[#This Row],[Fallecidos]]</f>
        <v>24</v>
      </c>
      <c r="J26" s="52">
        <f>+Recupera_PN_ACUM[[#This Row],[Recuperados]]</f>
        <v>142</v>
      </c>
      <c r="K26" s="52">
        <f>+Localiza_PN1112[[#This Row],[Casos]]-Localiza_PN1112[[#This Row],[Fallecidos]]-Localiza_PN1112[[#This Row],[Recuperados]]</f>
        <v>578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3.2258064516129031E-2</v>
      </c>
      <c r="Q26" s="28">
        <f>+Localiza_PN1112[[#This Row],[Recuperados]]/Localiza_PN1112[[#This Row],[Casos]]</f>
        <v>0.19086021505376344</v>
      </c>
      <c r="R26" s="28">
        <f>Localiza_PN1112[[#This Row],[Activos]]/Localiza_PN1112[[#This Row],[Casos]]</f>
        <v>0.7768817204301075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237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738</v>
      </c>
      <c r="I27" s="52">
        <f>+Muertes_PN_ACUM[[#This Row],[Fallecidos]]</f>
        <v>0</v>
      </c>
      <c r="J27" s="52">
        <f>+Recupera_PN_ACUM[[#This Row],[Recuperados]]</f>
        <v>139</v>
      </c>
      <c r="K27" s="52">
        <f>+Localiza_PN1112[[#This Row],[Casos]]-Localiza_PN1112[[#This Row],[Fallecidos]]-Localiza_PN1112[[#This Row],[Recuperados]]</f>
        <v>599</v>
      </c>
      <c r="L27" s="22">
        <f>+Localiza_PN1112[[#This Row],[Casos]]/(Localiza_PN1112[[#This Row],[Población]]/1000000)</f>
        <v>66654.624277456649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12554.190751445087</v>
      </c>
      <c r="O27" s="22">
        <f>+Localiza_PN1112[[#This Row],[Activos]]/(Localiza_PN1112[[#This Row],[Población]]/1000000)</f>
        <v>54100.433526011562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0.18834688346883469</v>
      </c>
      <c r="R27" s="28">
        <f>Localiza_PN1112[[#This Row],[Activos]]/Localiza_PN1112[[#This Row],[Casos]]</f>
        <v>0.81165311653116534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192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714</v>
      </c>
      <c r="I28" s="52">
        <f>+Muertes_PN_ACUM[[#This Row],[Fallecidos]]</f>
        <v>0</v>
      </c>
      <c r="J28" s="52">
        <f>+Recupera_PN_ACUM[[#This Row],[Recuperados]]</f>
        <v>138</v>
      </c>
      <c r="K28" s="52">
        <f>+Localiza_PN1112[[#This Row],[Casos]]-Localiza_PN1112[[#This Row],[Fallecidos]]-Localiza_PN1112[[#This Row],[Recuperados]]</f>
        <v>576</v>
      </c>
      <c r="L28" s="22">
        <f>+Localiza_PN1112[[#This Row],[Casos]]/(Localiza_PN1112[[#This Row],[Población]]/1000000)</f>
        <v>145004.06173842403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28025.995125913887</v>
      </c>
      <c r="O28" s="22">
        <f>+Localiza_PN1112[[#This Row],[Activos]]/(Localiza_PN1112[[#This Row],[Población]]/1000000)</f>
        <v>116978.06661251014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0.19327731092436976</v>
      </c>
      <c r="R28" s="28">
        <f>Localiza_PN1112[[#This Row],[Activos]]/Localiza_PN1112[[#This Row],[Casos]]</f>
        <v>0.80672268907563027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221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684</v>
      </c>
      <c r="I29" s="52">
        <f>+Muertes_PN_ACUM[[#This Row],[Fallecidos]]</f>
        <v>0</v>
      </c>
      <c r="J29" s="52">
        <f>+Recupera_PN_ACUM[[#This Row],[Recuperados]]</f>
        <v>136</v>
      </c>
      <c r="K29" s="52">
        <f>+Localiza_PN1112[[#This Row],[Casos]]-Localiza_PN1112[[#This Row],[Fallecidos]]-Localiza_PN1112[[#This Row],[Recuperados]]</f>
        <v>548</v>
      </c>
      <c r="L29" s="22">
        <f>+Localiza_PN1112[[#This Row],[Casos]]/(Localiza_PN1112[[#This Row],[Población]]/1000000)</f>
        <v>93264.248704663216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18543.76874829561</v>
      </c>
      <c r="O29" s="22">
        <f>+Localiza_PN1112[[#This Row],[Activos]]/(Localiza_PN1112[[#This Row],[Población]]/1000000)</f>
        <v>74720.479956367606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0.19883040935672514</v>
      </c>
      <c r="R29" s="28">
        <f>Localiza_PN1112[[#This Row],[Activos]]/Localiza_PN1112[[#This Row],[Casos]]</f>
        <v>0.80116959064327486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362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654</v>
      </c>
      <c r="I30" s="52">
        <f>+Muertes_PN_ACUM[[#This Row],[Fallecidos]]</f>
        <v>0</v>
      </c>
      <c r="J30" s="52">
        <f>+Recupera_PN_ACUM[[#This Row],[Recuperados]]</f>
        <v>135</v>
      </c>
      <c r="K30" s="52">
        <f>+Localiza_PN1112[[#This Row],[Casos]]-Localiza_PN1112[[#This Row],[Fallecidos]]-Localiza_PN1112[[#This Row],[Recuperados]]</f>
        <v>519</v>
      </c>
      <c r="L30" s="22">
        <f>+Localiza_PN1112[[#This Row],[Casos]]/(Localiza_PN1112[[#This Row],[Población]]/1000000)</f>
        <v>280686.69527896994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57939.914163090129</v>
      </c>
      <c r="O30" s="22">
        <f>+Localiza_PN1112[[#This Row],[Activos]]/(Localiza_PN1112[[#This Row],[Población]]/1000000)</f>
        <v>222746.78111587983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0.20642201834862386</v>
      </c>
      <c r="R30" s="28">
        <f>Localiza_PN1112[[#This Row],[Activos]]/Localiza_PN1112[[#This Row],[Casos]]</f>
        <v>0.79357798165137616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435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606</v>
      </c>
      <c r="I31" s="52">
        <f>+Muertes_PN_ACUM[[#This Row],[Fallecidos]]</f>
        <v>0</v>
      </c>
      <c r="J31" s="52">
        <f>+Recupera_PN_ACUM[[#This Row],[Recuperados]]</f>
        <v>124</v>
      </c>
      <c r="K31" s="52">
        <f>+Localiza_PN1112[[#This Row],[Casos]]-Localiza_PN1112[[#This Row],[Fallecidos]]-Localiza_PN1112[[#This Row],[Recuperados]]</f>
        <v>482</v>
      </c>
      <c r="L31" s="22">
        <f>+Localiza_PN1112[[#This Row],[Casos]]/(Localiza_PN1112[[#This Row],[Población]]/1000000)</f>
        <v>167357.08367854182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34244.683789008559</v>
      </c>
      <c r="O31" s="22">
        <f>+Localiza_PN1112[[#This Row],[Activos]]/(Localiza_PN1112[[#This Row],[Población]]/1000000)</f>
        <v>133112.39988953326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0.20462046204620463</v>
      </c>
      <c r="R31" s="28">
        <f>Localiza_PN1112[[#This Row],[Activos]]/Localiza_PN1112[[#This Row],[Casos]]</f>
        <v>0.79537953795379535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363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546</v>
      </c>
      <c r="I32" s="52">
        <f>+Muertes_PN_ACUM[[#This Row],[Fallecidos]]</f>
        <v>0</v>
      </c>
      <c r="J32" s="52">
        <f>+Recupera_PN_ACUM[[#This Row],[Recuperados]]</f>
        <v>121</v>
      </c>
      <c r="K32" s="52">
        <f>+Localiza_PN1112[[#This Row],[Casos]]-Localiza_PN1112[[#This Row],[Fallecidos]]-Localiza_PN1112[[#This Row],[Recuperados]]</f>
        <v>425</v>
      </c>
      <c r="L32" s="22">
        <f>+Localiza_PN1112[[#This Row],[Casos]]/(Localiza_PN1112[[#This Row],[Población]]/1000000)</f>
        <v>845201.23839009285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187306.50154798763</v>
      </c>
      <c r="O32" s="22">
        <f>+Localiza_PN1112[[#This Row],[Activos]]/(Localiza_PN1112[[#This Row],[Población]]/1000000)</f>
        <v>657894.73684210528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0.2216117216117216</v>
      </c>
      <c r="R32" s="28">
        <f>Localiza_PN1112[[#This Row],[Activos]]/Localiza_PN1112[[#This Row],[Casos]]</f>
        <v>0.7783882783882784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363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543</v>
      </c>
      <c r="I33" s="52">
        <f>+Muertes_PN_ACUM[[#This Row],[Fallecidos]]</f>
        <v>0</v>
      </c>
      <c r="J33" s="52">
        <f>+Recupera_PN_ACUM[[#This Row],[Recuperados]]</f>
        <v>118</v>
      </c>
      <c r="K33" s="52">
        <f>+Localiza_PN1112[[#This Row],[Casos]]-Localiza_PN1112[[#This Row],[Fallecidos]]-Localiza_PN1112[[#This Row],[Recuperados]]</f>
        <v>425</v>
      </c>
      <c r="L33" s="22">
        <f>+Localiza_PN1112[[#This Row],[Casos]]/(Localiza_PN1112[[#This Row],[Población]]/1000000)</f>
        <v>523625.84378013504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113789.77820636451</v>
      </c>
      <c r="O33" s="22">
        <f>+Localiza_PN1112[[#This Row],[Activos]]/(Localiza_PN1112[[#This Row],[Población]]/1000000)</f>
        <v>409836.06557377049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0.21731123388581952</v>
      </c>
      <c r="R33" s="28">
        <f>Localiza_PN1112[[#This Row],[Activos]]/Localiza_PN1112[[#This Row],[Casos]]</f>
        <v>0.78268876611418048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297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525</v>
      </c>
      <c r="I34" s="52">
        <f>+Muertes_PN_ACUM[[#This Row],[Fallecidos]]</f>
        <v>0</v>
      </c>
      <c r="J34" s="52">
        <f>+Recupera_PN_ACUM[[#This Row],[Recuperados]]</f>
        <v>114</v>
      </c>
      <c r="K34" s="52">
        <f>+Localiza_PN1112[[#This Row],[Casos]]-Localiza_PN1112[[#This Row],[Fallecidos]]-Localiza_PN1112[[#This Row],[Recuperados]]</f>
        <v>411</v>
      </c>
      <c r="L34" s="22">
        <f>+Localiza_PN1112[[#This Row],[Casos]]/(Localiza_PN1112[[#This Row],[Población]]/1000000)</f>
        <v>373931.62393162394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81196.581196581188</v>
      </c>
      <c r="O34" s="22">
        <f>+Localiza_PN1112[[#This Row],[Activos]]/(Localiza_PN1112[[#This Row],[Población]]/1000000)</f>
        <v>292735.04273504269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0.21714285714285714</v>
      </c>
      <c r="R34" s="28">
        <f>Localiza_PN1112[[#This Row],[Activos]]/Localiza_PN1112[[#This Row],[Casos]]</f>
        <v>0.78285714285714281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436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510</v>
      </c>
      <c r="I35" s="52">
        <f>+Muertes_PN_ACUM[[#This Row],[Fallecidos]]</f>
        <v>0</v>
      </c>
      <c r="J35" s="52">
        <f>+Recupera_PN_ACUM[[#This Row],[Recuperados]]</f>
        <v>113</v>
      </c>
      <c r="K35" s="52">
        <f>+Localiza_PN1112[[#This Row],[Casos]]-Localiza_PN1112[[#This Row],[Fallecidos]]-Localiza_PN1112[[#This Row],[Recuperados]]</f>
        <v>397</v>
      </c>
      <c r="L35" s="22">
        <f>+Localiza_PN1112[[#This Row],[Casos]]/(Localiza_PN1112[[#This Row],[Población]]/1000000)</f>
        <v>1055900.6211180126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233954.45134575572</v>
      </c>
      <c r="O35" s="22">
        <f>+Localiza_PN1112[[#This Row],[Activos]]/(Localiza_PN1112[[#This Row],[Población]]/1000000)</f>
        <v>821946.16977225675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0.22156862745098038</v>
      </c>
      <c r="R35" s="28">
        <f>Localiza_PN1112[[#This Row],[Activos]]/Localiza_PN1112[[#This Row],[Casos]]</f>
        <v>0.77843137254901962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437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510</v>
      </c>
      <c r="I36" s="52">
        <f>+Muertes_PN_ACUM[[#This Row],[Fallecidos]]</f>
        <v>0</v>
      </c>
      <c r="J36" s="52">
        <f>+Recupera_PN_ACUM[[#This Row],[Recuperados]]</f>
        <v>110</v>
      </c>
      <c r="K36" s="52">
        <f>+Localiza_PN1112[[#This Row],[Casos]]-Localiza_PN1112[[#This Row],[Fallecidos]]-Localiza_PN1112[[#This Row],[Recuperados]]</f>
        <v>400</v>
      </c>
      <c r="L36" s="22">
        <f>+Localiza_PN1112[[#This Row],[Casos]]/(Localiza_PN1112[[#This Row],[Población]]/1000000)</f>
        <v>823909.53150242334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177705.9773828756</v>
      </c>
      <c r="O36" s="22">
        <f>+Localiza_PN1112[[#This Row],[Activos]]/(Localiza_PN1112[[#This Row],[Población]]/1000000)</f>
        <v>646203.55411954771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0.21568627450980393</v>
      </c>
      <c r="R36" s="28">
        <f>Localiza_PN1112[[#This Row],[Activos]]/Localiza_PN1112[[#This Row],[Casos]]</f>
        <v>0.78431372549019607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365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501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391</v>
      </c>
      <c r="L37" s="22">
        <f>+Localiza_PN1112[[#This Row],[Casos]]/(Localiza_PN1112[[#This Row],[Población]]/1000000)</f>
        <v>416112.95681063121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324750.83056478406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0.21956087824351297</v>
      </c>
      <c r="R37" s="28">
        <f>Localiza_PN1112[[#This Row],[Activos]]/Localiza_PN1112[[#This Row],[Casos]]</f>
        <v>0.780439121756487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439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501</v>
      </c>
      <c r="I38" s="52">
        <f>+Muertes_PN_ACUM[[#This Row],[Fallecidos]]</f>
        <v>0</v>
      </c>
      <c r="J38" s="52">
        <f>+Recupera_PN_ACUM[[#This Row],[Recuperados]]</f>
        <v>105</v>
      </c>
      <c r="K38" s="52">
        <f>+Localiza_PN1112[[#This Row],[Casos]]-Localiza_PN1112[[#This Row],[Fallecidos]]-Localiza_PN1112[[#This Row],[Recuperados]]</f>
        <v>396</v>
      </c>
      <c r="L38" s="22">
        <f>+Localiza_PN1112[[#This Row],[Casos]]/(Localiza_PN1112[[#This Row],[Población]]/1000000)</f>
        <v>1151724.1379310344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241379.31034482759</v>
      </c>
      <c r="O38" s="22">
        <f>+Localiza_PN1112[[#This Row],[Activos]]/(Localiza_PN1112[[#This Row],[Población]]/1000000)</f>
        <v>910344.82758620684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0.20958083832335328</v>
      </c>
      <c r="R38" s="28">
        <f>Localiza_PN1112[[#This Row],[Activos]]/Localiza_PN1112[[#This Row],[Casos]]</f>
        <v>0.79041916167664672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239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471</v>
      </c>
      <c r="I39" s="52">
        <f>+Muertes_PN_ACUM[[#This Row],[Fallecidos]]</f>
        <v>0</v>
      </c>
      <c r="J39" s="52">
        <f>+Recupera_PN_ACUM[[#This Row],[Recuperados]]</f>
        <v>103</v>
      </c>
      <c r="K39" s="52">
        <f>+Localiza_PN1112[[#This Row],[Casos]]-Localiza_PN1112[[#This Row],[Fallecidos]]-Localiza_PN1112[[#This Row],[Recuperados]]</f>
        <v>368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0.21868365180467092</v>
      </c>
      <c r="R39" s="28">
        <f>Localiza_PN1112[[#This Row],[Activos]]/Localiza_PN1112[[#This Row],[Casos]]</f>
        <v>0.78131634819532914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462</v>
      </c>
      <c r="I40" s="52">
        <f>+Muertes_PN_ACUM[[#This Row],[Fallecidos]]</f>
        <v>0</v>
      </c>
      <c r="J40" s="52">
        <f>+Recupera_PN_ACUM[[#This Row],[Recuperados]]</f>
        <v>94</v>
      </c>
      <c r="K40" s="52">
        <f>+Localiza_PN1112[[#This Row],[Casos]]-Localiza_PN1112[[#This Row],[Fallecidos]]-Localiza_PN1112[[#This Row],[Recuperados]]</f>
        <v>368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0.20346320346320346</v>
      </c>
      <c r="R40" s="28">
        <f>Localiza_PN1112[[#This Row],[Activos]]/Localiza_PN1112[[#This Row],[Casos]]</f>
        <v>0.79653679653679654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164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432</v>
      </c>
      <c r="I41" s="52">
        <f>+Muertes_PN_ACUM[[#This Row],[Fallecidos]]</f>
        <v>1</v>
      </c>
      <c r="J41" s="52">
        <f>+Recupera_PN_ACUM[[#This Row],[Recuperados]]</f>
        <v>93</v>
      </c>
      <c r="K41" s="52">
        <f>+Localiza_PN1112[[#This Row],[Casos]]-Localiza_PN1112[[#This Row],[Fallecidos]]-Localiza_PN1112[[#This Row],[Recuperados]]</f>
        <v>338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2.3148148148148147E-3</v>
      </c>
      <c r="Q41" s="28">
        <f>+Localiza_PN1112[[#This Row],[Recuperados]]/Localiza_PN1112[[#This Row],[Casos]]</f>
        <v>0.21527777777777779</v>
      </c>
      <c r="R41" s="28">
        <f>Localiza_PN1112[[#This Row],[Activos]]/Localiza_PN1112[[#This Row],[Casos]]</f>
        <v>0.78240740740740744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146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420</v>
      </c>
      <c r="I42" s="52">
        <f>+Muertes_PN_ACUM[[#This Row],[Fallecidos]]</f>
        <v>4</v>
      </c>
      <c r="J42" s="52">
        <f>+Recupera_PN_ACUM[[#This Row],[Recuperados]]</f>
        <v>91</v>
      </c>
      <c r="K42" s="52">
        <f>+Localiza_PN1112[[#This Row],[Casos]]-Localiza_PN1112[[#This Row],[Fallecidos]]-Localiza_PN1112[[#This Row],[Recuperados]]</f>
        <v>325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9.5238095238095247E-3</v>
      </c>
      <c r="Q42" s="28">
        <f>+Localiza_PN1112[[#This Row],[Recuperados]]/Localiza_PN1112[[#This Row],[Casos]]</f>
        <v>0.21666666666666667</v>
      </c>
      <c r="R42" s="28">
        <f>Localiza_PN1112[[#This Row],[Activos]]/Localiza_PN1112[[#This Row],[Casos]]</f>
        <v>0.77380952380952384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223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417</v>
      </c>
      <c r="I43" s="52">
        <f>+Muertes_PN_ACUM[[#This Row],[Fallecidos]]</f>
        <v>0</v>
      </c>
      <c r="J43" s="52">
        <f>+Recupera_PN_ACUM[[#This Row],[Recuperados]]</f>
        <v>87</v>
      </c>
      <c r="K43" s="52">
        <f>+Localiza_PN1112[[#This Row],[Casos]]-Localiza_PN1112[[#This Row],[Fallecidos]]-Localiza_PN1112[[#This Row],[Recuperados]]</f>
        <v>330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0.20863309352517986</v>
      </c>
      <c r="R43" s="28">
        <f>Localiza_PN1112[[#This Row],[Activos]]/Localiza_PN1112[[#This Row],[Casos]]</f>
        <v>0.79136690647482011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224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387</v>
      </c>
      <c r="I44" s="52">
        <f>+Muertes_PN_ACUM[[#This Row],[Fallecidos]]</f>
        <v>0</v>
      </c>
      <c r="J44" s="52">
        <f>+Recupera_PN_ACUM[[#This Row],[Recuperados]]</f>
        <v>85</v>
      </c>
      <c r="K44" s="52">
        <f>+Localiza_PN1112[[#This Row],[Casos]]-Localiza_PN1112[[#This Row],[Fallecidos]]-Localiza_PN1112[[#This Row],[Recuperados]]</f>
        <v>302</v>
      </c>
      <c r="L44" s="22">
        <f>+Localiza_PN1112[[#This Row],[Casos]]/(Localiza_PN1112[[#This Row],[Población]]/1000000)</f>
        <v>18805.57850235677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4130.42421886389</v>
      </c>
      <c r="O44" s="22">
        <f>+Localiza_PN1112[[#This Row],[Activos]]/(Localiza_PN1112[[#This Row],[Población]]/1000000)</f>
        <v>14675.15428349288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0.21963824289405684</v>
      </c>
      <c r="R44" s="28">
        <f>Localiza_PN1112[[#This Row],[Activos]]/Localiza_PN1112[[#This Row],[Casos]]</f>
        <v>0.78036175710594313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225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384</v>
      </c>
      <c r="I45" s="52">
        <f>+Muertes_PN_ACUM[[#This Row],[Fallecidos]]</f>
        <v>1</v>
      </c>
      <c r="J45" s="52">
        <f>+Recupera_PN_ACUM[[#This Row],[Recuperados]]</f>
        <v>83</v>
      </c>
      <c r="K45" s="52">
        <f>+Localiza_PN1112[[#This Row],[Casos]]-Localiza_PN1112[[#This Row],[Fallecidos]]-Localiza_PN1112[[#This Row],[Recuperados]]</f>
        <v>300</v>
      </c>
      <c r="L45" s="22">
        <f>+Localiza_PN1112[[#This Row],[Casos]]/(Localiza_PN1112[[#This Row],[Población]]/1000000)</f>
        <v>27280.477408354647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5896.5615231599886</v>
      </c>
      <c r="O45" s="22">
        <f>+Localiza_PN1112[[#This Row],[Activos]]/(Localiza_PN1112[[#This Row],[Población]]/1000000)</f>
        <v>21312.872975277067</v>
      </c>
      <c r="P45" s="28">
        <f>+Localiza_PN1112[[#This Row],[Fallecidos]]/Localiza_PN1112[[#This Row],[Casos]]</f>
        <v>2.6041666666666665E-3</v>
      </c>
      <c r="Q45" s="28">
        <f>+Localiza_PN1112[[#This Row],[Recuperados]]/Localiza_PN1112[[#This Row],[Casos]]</f>
        <v>0.21614583333333334</v>
      </c>
      <c r="R45" s="28">
        <f>Localiza_PN1112[[#This Row],[Activos]]/Localiza_PN1112[[#This Row],[Casos]]</f>
        <v>0.78125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264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363</v>
      </c>
      <c r="I46" s="52">
        <f>+Muertes_PN_ACUM[[#This Row],[Fallecidos]]</f>
        <v>0</v>
      </c>
      <c r="J46" s="52">
        <f>+Recupera_PN_ACUM[[#This Row],[Recuperados]]</f>
        <v>82</v>
      </c>
      <c r="K46" s="52">
        <f>+Localiza_PN1112[[#This Row],[Casos]]-Localiza_PN1112[[#This Row],[Fallecidos]]-Localiza_PN1112[[#This Row],[Recuperados]]</f>
        <v>281</v>
      </c>
      <c r="L46" s="22">
        <f>+Localiza_PN1112[[#This Row],[Casos]]/(Localiza_PN1112[[#This Row],[Población]]/1000000)</f>
        <v>38658.146964856227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8732.6943556975493</v>
      </c>
      <c r="O46" s="22">
        <f>+Localiza_PN1112[[#This Row],[Activos]]/(Localiza_PN1112[[#This Row],[Población]]/1000000)</f>
        <v>29925.452609158678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0.22589531680440772</v>
      </c>
      <c r="R46" s="28">
        <f>Localiza_PN1112[[#This Row],[Activos]]/Localiza_PN1112[[#This Row],[Casos]]</f>
        <v>0.77410468319559234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440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333</v>
      </c>
      <c r="I47" s="52">
        <f>+Muertes_PN_ACUM[[#This Row],[Fallecidos]]</f>
        <v>0</v>
      </c>
      <c r="J47" s="52">
        <f>+Recupera_PN_ACUM[[#This Row],[Recuperados]]</f>
        <v>79</v>
      </c>
      <c r="K47" s="52">
        <f>+Localiza_PN1112[[#This Row],[Casos]]-Localiza_PN1112[[#This Row],[Fallecidos]]-Localiza_PN1112[[#This Row],[Recuperados]]</f>
        <v>254</v>
      </c>
      <c r="L47" s="22">
        <f>+Localiza_PN1112[[#This Row],[Casos]]/(Localiza_PN1112[[#This Row],[Población]]/1000000)</f>
        <v>170419.65199590582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40429.887410440126</v>
      </c>
      <c r="O47" s="22">
        <f>+Localiza_PN1112[[#This Row],[Activos]]/(Localiza_PN1112[[#This Row],[Población]]/1000000)</f>
        <v>129989.76458546572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0.23723723723723725</v>
      </c>
      <c r="R47" s="28">
        <f>Localiza_PN1112[[#This Row],[Activos]]/Localiza_PN1112[[#This Row],[Casos]]</f>
        <v>0.76276276276276278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441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330</v>
      </c>
      <c r="I48" s="52">
        <f>+Muertes_PN_ACUM[[#This Row],[Fallecidos]]</f>
        <v>0</v>
      </c>
      <c r="J48" s="52">
        <f>+Recupera_PN_ACUM[[#This Row],[Recuperados]]</f>
        <v>78</v>
      </c>
      <c r="K48" s="52">
        <f>+Localiza_PN1112[[#This Row],[Casos]]-Localiza_PN1112[[#This Row],[Fallecidos]]-Localiza_PN1112[[#This Row],[Recuperados]]</f>
        <v>252</v>
      </c>
      <c r="L48" s="22">
        <f>+Localiza_PN1112[[#This Row],[Casos]]/(Localiza_PN1112[[#This Row],[Población]]/1000000)</f>
        <v>500000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118181.81818181818</v>
      </c>
      <c r="O48" s="22">
        <f>+Localiza_PN1112[[#This Row],[Activos]]/(Localiza_PN1112[[#This Row],[Población]]/1000000)</f>
        <v>381818.18181818182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0.23636363636363636</v>
      </c>
      <c r="R48" s="28">
        <f>Localiza_PN1112[[#This Row],[Activos]]/Localiza_PN1112[[#This Row],[Casos]]</f>
        <v>0.76363636363636367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322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330</v>
      </c>
      <c r="I49" s="52">
        <f>+Muertes_PN_ACUM[[#This Row],[Fallecidos]]</f>
        <v>0</v>
      </c>
      <c r="J49" s="52">
        <f>+Recupera_PN_ACUM[[#This Row],[Recuperados]]</f>
        <v>73</v>
      </c>
      <c r="K49" s="52">
        <f>+Localiza_PN1112[[#This Row],[Casos]]-Localiza_PN1112[[#This Row],[Fallecidos]]-Localiza_PN1112[[#This Row],[Recuperados]]</f>
        <v>257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0.22121212121212122</v>
      </c>
      <c r="R49" s="28">
        <f>Localiza_PN1112[[#This Row],[Activos]]/Localiza_PN1112[[#This Row],[Casos]]</f>
        <v>0.77878787878787881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119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303</v>
      </c>
      <c r="I50" s="52">
        <f>+Muertes_PN_ACUM[[#This Row],[Fallecidos]]</f>
        <v>4</v>
      </c>
      <c r="J50" s="52">
        <f>+Recupera_PN_ACUM[[#This Row],[Recuperados]]</f>
        <v>67</v>
      </c>
      <c r="K50" s="52">
        <f>+Localiza_PN1112[[#This Row],[Casos]]-Localiza_PN1112[[#This Row],[Fallecidos]]-Localiza_PN1112[[#This Row],[Recuperados]]</f>
        <v>232</v>
      </c>
      <c r="L50" s="22">
        <f>+Localiza_PN1112[[#This Row],[Casos]]/(Localiza_PN1112[[#This Row],[Población]]/1000000)</f>
        <v>6798.1422898297096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1503.2195822395729</v>
      </c>
      <c r="O50" s="22">
        <f>+Localiza_PN1112[[#This Row],[Activos]]/(Localiza_PN1112[[#This Row],[Población]]/1000000)</f>
        <v>5205.1782549191175</v>
      </c>
      <c r="P50" s="28">
        <f>+Localiza_PN1112[[#This Row],[Fallecidos]]/Localiza_PN1112[[#This Row],[Casos]]</f>
        <v>1.3201320132013201E-2</v>
      </c>
      <c r="Q50" s="28">
        <f>+Localiza_PN1112[[#This Row],[Recuperados]]/Localiza_PN1112[[#This Row],[Casos]]</f>
        <v>0.22112211221122113</v>
      </c>
      <c r="R50" s="28">
        <f>Localiza_PN1112[[#This Row],[Activos]]/Localiza_PN1112[[#This Row],[Casos]]</f>
        <v>0.76567656765676573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104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276</v>
      </c>
      <c r="I51" s="52">
        <f>+Muertes_PN_ACUM[[#This Row],[Fallecidos]]</f>
        <v>9</v>
      </c>
      <c r="J51" s="52">
        <f>+Recupera_PN_ACUM[[#This Row],[Recuperados]]</f>
        <v>63</v>
      </c>
      <c r="K51" s="52">
        <f>+Localiza_PN1112[[#This Row],[Casos]]-Localiza_PN1112[[#This Row],[Fallecidos]]-Localiza_PN1112[[#This Row],[Recuperados]]</f>
        <v>204</v>
      </c>
      <c r="L51" s="22">
        <f>+Localiza_PN1112[[#This Row],[Casos]]/(Localiza_PN1112[[#This Row],[Población]]/1000000)</f>
        <v>5590.7792655012454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1276.1561366905016</v>
      </c>
      <c r="O51" s="22">
        <f>+Localiza_PN1112[[#This Row],[Activos]]/(Localiza_PN1112[[#This Row],[Población]]/1000000)</f>
        <v>4132.3151092835296</v>
      </c>
      <c r="P51" s="28">
        <f>+Localiza_PN1112[[#This Row],[Fallecidos]]/Localiza_PN1112[[#This Row],[Casos]]</f>
        <v>3.2608695652173912E-2</v>
      </c>
      <c r="Q51" s="28">
        <f>+Localiza_PN1112[[#This Row],[Recuperados]]/Localiza_PN1112[[#This Row],[Casos]]</f>
        <v>0.22826086956521738</v>
      </c>
      <c r="R51" s="28">
        <f>Localiza_PN1112[[#This Row],[Activos]]/Localiza_PN1112[[#This Row],[Casos]]</f>
        <v>0.73913043478260865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140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270</v>
      </c>
      <c r="I52" s="52">
        <f>+Muertes_PN_ACUM[[#This Row],[Fallecidos]]</f>
        <v>0</v>
      </c>
      <c r="J52" s="52">
        <f>+Recupera_PN_ACUM[[#This Row],[Recuperados]]</f>
        <v>57</v>
      </c>
      <c r="K52" s="52">
        <f>+Localiza_PN1112[[#This Row],[Casos]]-Localiza_PN1112[[#This Row],[Fallecidos]]-Localiza_PN1112[[#This Row],[Recuperados]]</f>
        <v>213</v>
      </c>
      <c r="L52" s="22">
        <f>+Localiza_PN1112[[#This Row],[Casos]]/(Localiza_PN1112[[#This Row],[Población]]/1000000)</f>
        <v>395314.78770131769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83455.344070278181</v>
      </c>
      <c r="O52" s="22">
        <f>+Localiza_PN1112[[#This Row],[Activos]]/(Localiza_PN1112[[#This Row],[Población]]/1000000)</f>
        <v>311859.44363103952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0.21111111111111111</v>
      </c>
      <c r="R52" s="28">
        <f>Localiza_PN1112[[#This Row],[Activos]]/Localiza_PN1112[[#This Row],[Casos]]</f>
        <v>0.78888888888888886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140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261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197</v>
      </c>
      <c r="L53" s="22">
        <f>+Localiza_PN1112[[#This Row],[Casos]]/(Localiza_PN1112[[#This Row],[Población]]/1000000)</f>
        <v>8660.7379877886906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6537.0321210512348</v>
      </c>
      <c r="P53" s="28">
        <f>+Localiza_PN1112[[#This Row],[Fallecidos]]/Localiza_PN1112[[#This Row],[Casos]]</f>
        <v>2.681992337164751E-2</v>
      </c>
      <c r="Q53" s="28">
        <f>+Localiza_PN1112[[#This Row],[Recuperados]]/Localiza_PN1112[[#This Row],[Casos]]</f>
        <v>0.21839080459770116</v>
      </c>
      <c r="R53" s="28">
        <f>Localiza_PN1112[[#This Row],[Activos]]/Localiza_PN1112[[#This Row],[Casos]]</f>
        <v>0.75478927203065138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128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249</v>
      </c>
      <c r="I54" s="52">
        <f>+Muertes_PN_ACUM[[#This Row],[Fallecidos]]</f>
        <v>9</v>
      </c>
      <c r="J54" s="52">
        <f>+Recupera_PN_ACUM[[#This Row],[Recuperados]]</f>
        <v>55</v>
      </c>
      <c r="K54" s="52">
        <f>+Localiza_PN1112[[#This Row],[Casos]]-Localiza_PN1112[[#This Row],[Fallecidos]]-Localiza_PN1112[[#This Row],[Recuperados]]</f>
        <v>185</v>
      </c>
      <c r="L54" s="22">
        <f>+Localiza_PN1112[[#This Row],[Casos]]/(Localiza_PN1112[[#This Row],[Población]]/1000000)</f>
        <v>5399.4275305750716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1192.6446352675862</v>
      </c>
      <c r="O54" s="22">
        <f>+Localiza_PN1112[[#This Row],[Activos]]/(Localiza_PN1112[[#This Row],[Población]]/1000000)</f>
        <v>4011.6228640818808</v>
      </c>
      <c r="P54" s="28">
        <f>+Localiza_PN1112[[#This Row],[Fallecidos]]/Localiza_PN1112[[#This Row],[Casos]]</f>
        <v>3.614457831325301E-2</v>
      </c>
      <c r="Q54" s="28">
        <f>+Localiza_PN1112[[#This Row],[Recuperados]]/Localiza_PN1112[[#This Row],[Casos]]</f>
        <v>0.22088353413654618</v>
      </c>
      <c r="R54" s="28">
        <f>Localiza_PN1112[[#This Row],[Activos]]/Localiza_PN1112[[#This Row],[Casos]]</f>
        <v>0.74297188755020083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443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237</v>
      </c>
      <c r="I55" s="52">
        <f>+Muertes_PN_ACUM[[#This Row],[Fallecidos]]</f>
        <v>0</v>
      </c>
      <c r="J55" s="52">
        <f>+Recupera_PN_ACUM[[#This Row],[Recuperados]]</f>
        <v>50</v>
      </c>
      <c r="K55" s="52">
        <f>+Localiza_PN1112[[#This Row],[Casos]]-Localiza_PN1112[[#This Row],[Fallecidos]]-Localiza_PN1112[[#This Row],[Recuperados]]</f>
        <v>187</v>
      </c>
      <c r="L55" s="22">
        <f>+Localiza_PN1112[[#This Row],[Casos]]/(Localiza_PN1112[[#This Row],[Población]]/1000000)</f>
        <v>323770.49180327868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68306.010928961754</v>
      </c>
      <c r="O55" s="22">
        <f>+Localiza_PN1112[[#This Row],[Activos]]/(Localiza_PN1112[[#This Row],[Población]]/1000000)</f>
        <v>255464.48087431694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0.2109704641350211</v>
      </c>
      <c r="R55" s="28">
        <f>Localiza_PN1112[[#This Row],[Activos]]/Localiza_PN1112[[#This Row],[Casos]]</f>
        <v>0.78902953586497893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445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216</v>
      </c>
      <c r="I56" s="52">
        <f>+Muertes_PN_ACUM[[#This Row],[Fallecidos]]</f>
        <v>0</v>
      </c>
      <c r="J56" s="52">
        <f>+Recupera_PN_ACUM[[#This Row],[Recuperados]]</f>
        <v>49</v>
      </c>
      <c r="K56" s="52">
        <f>+Localiza_PN1112[[#This Row],[Casos]]-Localiza_PN1112[[#This Row],[Fallecidos]]-Localiza_PN1112[[#This Row],[Recuperados]]</f>
        <v>167</v>
      </c>
      <c r="L56" s="22">
        <f>+Localiza_PN1112[[#This Row],[Casos]]/(Localiza_PN1112[[#This Row],[Población]]/1000000)</f>
        <v>67500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15312.5</v>
      </c>
      <c r="O56" s="22">
        <f>+Localiza_PN1112[[#This Row],[Activos]]/(Localiza_PN1112[[#This Row],[Población]]/1000000)</f>
        <v>52187.5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0.22685185185185186</v>
      </c>
      <c r="R56" s="28">
        <f>Localiza_PN1112[[#This Row],[Activos]]/Localiza_PN1112[[#This Row],[Casos]]</f>
        <v>0.77314814814814814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446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213</v>
      </c>
      <c r="I57" s="52">
        <f>+Muertes_PN_ACUM[[#This Row],[Fallecidos]]</f>
        <v>0</v>
      </c>
      <c r="J57" s="52">
        <f>+Recupera_PN_ACUM[[#This Row],[Recuperados]]</f>
        <v>46</v>
      </c>
      <c r="K57" s="52">
        <f>+Localiza_PN1112[[#This Row],[Casos]]-Localiza_PN1112[[#This Row],[Fallecidos]]-Localiza_PN1112[[#This Row],[Recuperados]]</f>
        <v>167</v>
      </c>
      <c r="L57" s="22">
        <f>+Localiza_PN1112[[#This Row],[Casos]]/(Localiza_PN1112[[#This Row],[Población]]/1000000)</f>
        <v>97482.837528604126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21052.63157894737</v>
      </c>
      <c r="O57" s="22">
        <f>+Localiza_PN1112[[#This Row],[Activos]]/(Localiza_PN1112[[#This Row],[Población]]/1000000)</f>
        <v>76430.205949656753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0.215962441314554</v>
      </c>
      <c r="R57" s="28">
        <f>Localiza_PN1112[[#This Row],[Activos]]/Localiza_PN1112[[#This Row],[Casos]]</f>
        <v>0.784037558685446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447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198</v>
      </c>
      <c r="I58" s="52">
        <f>+Muertes_PN_ACUM[[#This Row],[Fallecidos]]</f>
        <v>0</v>
      </c>
      <c r="J58" s="52">
        <f>+Recupera_PN_ACUM[[#This Row],[Recuperados]]</f>
        <v>42</v>
      </c>
      <c r="K58" s="52">
        <f>+Localiza_PN1112[[#This Row],[Casos]]-Localiza_PN1112[[#This Row],[Fallecidos]]-Localiza_PN1112[[#This Row],[Recuperados]]</f>
        <v>156</v>
      </c>
      <c r="L58" s="22">
        <f>+Localiza_PN1112[[#This Row],[Casos]]/(Localiza_PN1112[[#This Row],[Población]]/1000000)</f>
        <v>448979.59183673473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95238.095238095237</v>
      </c>
      <c r="O58" s="22">
        <f>+Localiza_PN1112[[#This Row],[Activos]]/(Localiza_PN1112[[#This Row],[Población]]/1000000)</f>
        <v>353741.49659863947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0.21212121212121213</v>
      </c>
      <c r="R58" s="28">
        <f>Localiza_PN1112[[#This Row],[Activos]]/Localiza_PN1112[[#This Row],[Casos]]</f>
        <v>0.78787878787878785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448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195</v>
      </c>
      <c r="I59" s="52">
        <f>+Muertes_PN_ACUM[[#This Row],[Fallecidos]]</f>
        <v>0</v>
      </c>
      <c r="J59" s="52">
        <f>+Recupera_PN_ACUM[[#This Row],[Recuperados]]</f>
        <v>40</v>
      </c>
      <c r="K59" s="52">
        <f>+Localiza_PN1112[[#This Row],[Casos]]-Localiza_PN1112[[#This Row],[Fallecidos]]-Localiza_PN1112[[#This Row],[Recuperados]]</f>
        <v>155</v>
      </c>
      <c r="L59" s="22">
        <f>+Localiza_PN1112[[#This Row],[Casos]]/(Localiza_PN1112[[#This Row],[Población]]/1000000)</f>
        <v>63871.601703242712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13101.867016049786</v>
      </c>
      <c r="O59" s="22">
        <f>+Localiza_PN1112[[#This Row],[Activos]]/(Localiza_PN1112[[#This Row],[Población]]/1000000)</f>
        <v>50769.734687192926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0.20512820512820512</v>
      </c>
      <c r="R59" s="28">
        <f>Localiza_PN1112[[#This Row],[Activos]]/Localiza_PN1112[[#This Row],[Casos]]</f>
        <v>0.79487179487179482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367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186</v>
      </c>
      <c r="I60" s="52">
        <f>+Muertes_PN_ACUM[[#This Row],[Fallecidos]]</f>
        <v>0</v>
      </c>
      <c r="J60" s="52">
        <f>+Recupera_PN_ACUM[[#This Row],[Recuperados]]</f>
        <v>237</v>
      </c>
      <c r="K60" s="52">
        <f>+Localiza_PN1112[[#This Row],[Casos]]-Localiza_PN1112[[#This Row],[Fallecidos]]-Localiza_PN1112[[#This Row],[Recuperados]]</f>
        <v>-51</v>
      </c>
      <c r="L60" s="22">
        <f>+Localiza_PN1112[[#This Row],[Casos]]/(Localiza_PN1112[[#This Row],[Población]]/1000000)</f>
        <v>159383.03341902312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203084.8329048843</v>
      </c>
      <c r="O60" s="22">
        <f>+Localiza_PN1112[[#This Row],[Activos]]/(Localiza_PN1112[[#This Row],[Población]]/1000000)</f>
        <v>-43701.799485861178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1.2741935483870968</v>
      </c>
      <c r="R60" s="28">
        <f>Localiza_PN1112[[#This Row],[Activos]]/Localiza_PN1112[[#This Row],[Casos]]</f>
        <v>-0.27419354838709675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449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177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142</v>
      </c>
      <c r="L61" s="22">
        <f>+Localiza_PN1112[[#This Row],[Casos]]/(Localiza_PN1112[[#This Row],[Población]]/1000000)</f>
        <v>82594.493700419975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66262.249183387772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0.19774011299435029</v>
      </c>
      <c r="R61" s="28">
        <f>Localiza_PN1112[[#This Row],[Activos]]/Localiza_PN1112[[#This Row],[Casos]]</f>
        <v>0.80225988700564976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265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165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131</v>
      </c>
      <c r="L62" s="22">
        <f>+Localiza_PN1112[[#This Row],[Casos]]/(Localiza_PN1112[[#This Row],[Población]]/1000000)</f>
        <v>22400.21721422753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17784.414879174587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0.20606060606060606</v>
      </c>
      <c r="R62" s="28">
        <f>Localiza_PN1112[[#This Row],[Activos]]/Localiza_PN1112[[#This Row],[Casos]]</f>
        <v>0.79393939393939394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256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159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129</v>
      </c>
      <c r="L63" s="22">
        <f>+Localiza_PN1112[[#This Row],[Casos]]/(Localiza_PN1112[[#This Row],[Población]]/1000000)</f>
        <v>40968.822468435974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33238.855964957489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0.18867924528301888</v>
      </c>
      <c r="R63" s="28">
        <f>Localiza_PN1112[[#This Row],[Activos]]/Localiza_PN1112[[#This Row],[Casos]]</f>
        <v>0.81132075471698117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298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156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126</v>
      </c>
      <c r="L64" s="22">
        <f>+Localiza_PN1112[[#This Row],[Casos]]/(Localiza_PN1112[[#This Row],[Población]]/1000000)</f>
        <v>34720.67660805698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28043.623414199868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0.19230769230769232</v>
      </c>
      <c r="R64" s="28">
        <f>Localiza_PN1112[[#This Row],[Activos]]/Localiza_PN1112[[#This Row],[Casos]]</f>
        <v>0.80769230769230771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450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150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124</v>
      </c>
      <c r="L65" s="22">
        <f>+Localiza_PN1112[[#This Row],[Casos]]/(Localiza_PN1112[[#This Row],[Población]]/1000000)</f>
        <v>85372.79453614114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70574.843483210017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0.17333333333333334</v>
      </c>
      <c r="R65" s="28">
        <f>Localiza_PN1112[[#This Row],[Activos]]/Localiza_PN1112[[#This Row],[Casos]]</f>
        <v>0.82666666666666666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451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147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122</v>
      </c>
      <c r="L66" s="22">
        <f>+Localiza_PN1112[[#This Row],[Casos]]/(Localiza_PN1112[[#This Row],[Población]]/1000000)</f>
        <v>194701.98675496687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161589.40397350994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0.17006802721088435</v>
      </c>
      <c r="R66" s="28">
        <f>Localiza_PN1112[[#This Row],[Activos]]/Localiza_PN1112[[#This Row],[Casos]]</f>
        <v>0.82993197278911568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453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141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116</v>
      </c>
      <c r="L67" s="22">
        <f>+Localiza_PN1112[[#This Row],[Casos]]/(Localiza_PN1112[[#This Row],[Población]]/1000000)</f>
        <v>204941.86046511628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168604.65116279069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0.1773049645390071</v>
      </c>
      <c r="R67" s="28">
        <f>Localiza_PN1112[[#This Row],[Activos]]/Localiza_PN1112[[#This Row],[Casos]]</f>
        <v>0.82269503546099287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201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120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99</v>
      </c>
      <c r="L68" s="22">
        <f>+Localiza_PN1112[[#This Row],[Casos]]/(Localiza_PN1112[[#This Row],[Población]]/1000000)</f>
        <v>8400.4200210010495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6930.3465173258655</v>
      </c>
      <c r="P68" s="28">
        <f>+Localiza_PN1112[[#This Row],[Fallecidos]]/Localiza_PN1112[[#This Row],[Casos]]</f>
        <v>8.3333333333333332E-3</v>
      </c>
      <c r="Q68" s="28">
        <f>+Localiza_PN1112[[#This Row],[Recuperados]]/Localiza_PN1112[[#This Row],[Casos]]</f>
        <v>0.16666666666666666</v>
      </c>
      <c r="R68" s="28">
        <f>Localiza_PN1112[[#This Row],[Activos]]/Localiza_PN1112[[#This Row],[Casos]]</f>
        <v>0.82499999999999996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454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117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99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0.15384615384615385</v>
      </c>
      <c r="R69" s="28">
        <f>Localiza_PN1112[[#This Row],[Activos]]/Localiza_PN1112[[#This Row],[Casos]]</f>
        <v>0.84615384615384615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455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108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92</v>
      </c>
      <c r="L70" s="22">
        <f>+Localiza_PN1112[[#This Row],[Casos]]/(Localiza_PN1112[[#This Row],[Población]]/1000000)</f>
        <v>58189.65517241379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49568.965517241377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0.14814814814814814</v>
      </c>
      <c r="R70" s="28">
        <f>Localiza_PN1112[[#This Row],[Activos]]/Localiza_PN1112[[#This Row],[Casos]]</f>
        <v>0.85185185185185186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227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93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76</v>
      </c>
      <c r="L71" s="22">
        <f>+Localiza_PN1112[[#This Row],[Casos]]/(Localiza_PN1112[[#This Row],[Población]]/1000000)</f>
        <v>25013.448090371166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20441.097364174286</v>
      </c>
      <c r="P71" s="28">
        <f>+Localiza_PN1112[[#This Row],[Fallecidos]]/Localiza_PN1112[[#This Row],[Casos]]</f>
        <v>1.0752688172043012E-2</v>
      </c>
      <c r="Q71" s="28">
        <f>+Localiza_PN1112[[#This Row],[Recuperados]]/Localiza_PN1112[[#This Row],[Casos]]</f>
        <v>0.17204301075268819</v>
      </c>
      <c r="R71" s="28">
        <f>Localiza_PN1112[[#This Row],[Activos]]/Localiza_PN1112[[#This Row],[Casos]]</f>
        <v>0.81720430107526887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186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90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74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0.17777777777777778</v>
      </c>
      <c r="R72" s="28">
        <f>Localiza_PN1112[[#This Row],[Activos]]/Localiza_PN1112[[#This Row],[Casos]]</f>
        <v>0.82222222222222219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116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87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70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2.2988505747126436E-2</v>
      </c>
      <c r="Q73" s="28">
        <f>+Localiza_PN1112[[#This Row],[Recuperados]]/Localiza_PN1112[[#This Row],[Casos]]</f>
        <v>0.17241379310344829</v>
      </c>
      <c r="R73" s="28">
        <f>Localiza_PN1112[[#This Row],[Activos]]/Localiza_PN1112[[#This Row],[Casos]]</f>
        <v>0.8045977011494253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368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87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72</v>
      </c>
      <c r="L74" s="22">
        <f>+Localiza_PN1112[[#This Row],[Casos]]/(Localiza_PN1112[[#This Row],[Población]]/1000000)</f>
        <v>24850.042844901454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20565.552699228792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0.17241379310344829</v>
      </c>
      <c r="R74" s="28">
        <f>Localiza_PN1112[[#This Row],[Activos]]/Localiza_PN1112[[#This Row],[Casos]]</f>
        <v>0.82758620689655171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280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87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72</v>
      </c>
      <c r="L75" s="22">
        <f>+Localiza_PN1112[[#This Row],[Casos]]/(Localiza_PN1112[[#This Row],[Población]]/1000000)</f>
        <v>41057.10240679566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33978.291647003309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0.17241379310344829</v>
      </c>
      <c r="R75" s="28">
        <f>Localiza_PN1112[[#This Row],[Activos]]/Localiza_PN1112[[#This Row],[Casos]]</f>
        <v>0.82758620689655171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280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87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73</v>
      </c>
      <c r="L76" s="22">
        <f>+Localiza_PN1112[[#This Row],[Casos]]/(Localiza_PN1112[[#This Row],[Población]]/1000000)</f>
        <v>79670.329670329666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66849.816849816838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0.16091954022988506</v>
      </c>
      <c r="R76" s="28">
        <f>Localiza_PN1112[[#This Row],[Activos]]/Localiza_PN1112[[#This Row],[Casos]]</f>
        <v>0.83908045977011492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280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84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70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0.16666666666666666</v>
      </c>
      <c r="R77" s="28">
        <f>Localiza_PN1112[[#This Row],[Activos]]/Localiza_PN1112[[#This Row],[Casos]]</f>
        <v>0.83333333333333337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456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75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61</v>
      </c>
      <c r="L78" s="22">
        <f>+Localiza_PN1112[[#This Row],[Casos]]/(Localiza_PN1112[[#This Row],[Población]]/1000000)</f>
        <v>304878.04878048779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247967.47967479672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0.18666666666666668</v>
      </c>
      <c r="R78" s="28">
        <f>Localiza_PN1112[[#This Row],[Activos]]/Localiza_PN1112[[#This Row],[Casos]]</f>
        <v>0.81333333333333335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113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75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55</v>
      </c>
      <c r="L79" s="22">
        <f>+Localiza_PN1112[[#This Row],[Casos]]/(Localiza_PN1112[[#This Row],[Población]]/1000000)</f>
        <v>2520.0766103289538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1848.0561809078997</v>
      </c>
      <c r="P79" s="28">
        <f>+Localiza_PN1112[[#This Row],[Fallecidos]]/Localiza_PN1112[[#This Row],[Casos]]</f>
        <v>9.3333333333333338E-2</v>
      </c>
      <c r="Q79" s="28">
        <f>+Localiza_PN1112[[#This Row],[Recuperados]]/Localiza_PN1112[[#This Row],[Casos]]</f>
        <v>0.17333333333333334</v>
      </c>
      <c r="R79" s="28">
        <f>Localiza_PN1112[[#This Row],[Activos]]/Localiza_PN1112[[#This Row],[Casos]]</f>
        <v>0.73333333333333328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323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72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59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0.18055555555555555</v>
      </c>
      <c r="R80" s="28">
        <f>Localiza_PN1112[[#This Row],[Activos]]/Localiza_PN1112[[#This Row],[Casos]]</f>
        <v>0.81944444444444442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457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66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53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0.19696969696969696</v>
      </c>
      <c r="R81" s="28">
        <f>Localiza_PN1112[[#This Row],[Activos]]/Localiza_PN1112[[#This Row],[Casos]]</f>
        <v>0.80303030303030298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458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63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51</v>
      </c>
      <c r="L82" s="22">
        <f>+Localiza_PN1112[[#This Row],[Casos]]/(Localiza_PN1112[[#This Row],[Población]]/1000000)</f>
        <v>40384.615384615383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32692.307692307691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0.19047619047619047</v>
      </c>
      <c r="R82" s="28">
        <f>Localiza_PN1112[[#This Row],[Activos]]/Localiza_PN1112[[#This Row],[Casos]]</f>
        <v>0.80952380952380953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459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60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48</v>
      </c>
      <c r="L83" s="22">
        <f>+Localiza_PN1112[[#This Row],[Casos]]/(Localiza_PN1112[[#This Row],[Población]]/1000000)</f>
        <v>42283.298097251587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33826.638477801273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0.2</v>
      </c>
      <c r="R83" s="28">
        <f>Localiza_PN1112[[#This Row],[Activos]]/Localiza_PN1112[[#This Row],[Casos]]</f>
        <v>0.8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460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57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46</v>
      </c>
      <c r="L84" s="22">
        <f>+Localiza_PN1112[[#This Row],[Casos]]/(Localiza_PN1112[[#This Row],[Población]]/1000000)</f>
        <v>22673.031026252982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18297.533810660301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0.19298245614035087</v>
      </c>
      <c r="R84" s="28">
        <f>Localiza_PN1112[[#This Row],[Activos]]/Localiza_PN1112[[#This Row],[Casos]]</f>
        <v>0.80701754385964908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461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57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46</v>
      </c>
      <c r="L85" s="22">
        <f>+Localiza_PN1112[[#This Row],[Casos]]/(Localiza_PN1112[[#This Row],[Población]]/1000000)</f>
        <v>12963.384125540142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10461.67841710257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0.19298245614035087</v>
      </c>
      <c r="R85" s="28">
        <f>Localiza_PN1112[[#This Row],[Activos]]/Localiza_PN1112[[#This Row],[Casos]]</f>
        <v>0.80701754385964908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462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57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47</v>
      </c>
      <c r="L86" s="22">
        <f>+Localiza_PN1112[[#This Row],[Casos]]/(Localiza_PN1112[[#This Row],[Población]]/1000000)</f>
        <v>19146.792072556265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15787.705744037621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0.17543859649122806</v>
      </c>
      <c r="R86" s="28">
        <f>Localiza_PN1112[[#This Row],[Activos]]/Localiza_PN1112[[#This Row],[Casos]]</f>
        <v>0.82456140350877194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463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57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48</v>
      </c>
      <c r="L87" s="22">
        <f>+Localiza_PN1112[[#This Row],[Casos]]/(Localiza_PN1112[[#This Row],[Población]]/1000000)</f>
        <v>111545.98825831704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93933.463796477503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0.15789473684210525</v>
      </c>
      <c r="R87" s="28">
        <f>Localiza_PN1112[[#This Row],[Activos]]/Localiza_PN1112[[#This Row],[Casos]]</f>
        <v>0.84210526315789469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464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54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45</v>
      </c>
      <c r="L88" s="22">
        <f>+Localiza_PN1112[[#This Row],[Casos]]/(Localiza_PN1112[[#This Row],[Población]]/1000000)</f>
        <v>191489.36170212764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159574.46808510637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0.16666666666666666</v>
      </c>
      <c r="R88" s="28">
        <f>Localiza_PN1112[[#This Row],[Activos]]/Localiza_PN1112[[#This Row],[Casos]]</f>
        <v>0.83333333333333337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281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51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42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0.17647058823529413</v>
      </c>
      <c r="R89" s="28">
        <f>Localiza_PN1112[[#This Row],[Activos]]/Localiza_PN1112[[#This Row],[Casos]]</f>
        <v>0.82352941176470584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465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48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39</v>
      </c>
      <c r="L90" s="22">
        <f>+Localiza_PN1112[[#This Row],[Casos]]/(Localiza_PN1112[[#This Row],[Población]]/1000000)</f>
        <v>83188.908145580586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67590.987868284225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0.1875</v>
      </c>
      <c r="R90" s="28">
        <f>Localiza_PN1112[[#This Row],[Activos]]/Localiza_PN1112[[#This Row],[Casos]]</f>
        <v>0.8125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179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48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39</v>
      </c>
      <c r="L91" s="22">
        <f>+Localiza_PN1112[[#This Row],[Casos]]/(Localiza_PN1112[[#This Row],[Población]]/1000000)</f>
        <v>3600.6301102692969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2925.5119645938039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0.1875</v>
      </c>
      <c r="R91" s="28">
        <f>Localiza_PN1112[[#This Row],[Activos]]/Localiza_PN1112[[#This Row],[Casos]]</f>
        <v>0.8125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466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48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40</v>
      </c>
      <c r="L92" s="22">
        <f>+Localiza_PN1112[[#This Row],[Casos]]/(Localiza_PN1112[[#This Row],[Población]]/1000000)</f>
        <v>73846.153846153844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61538.461538461539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0.16666666666666666</v>
      </c>
      <c r="R92" s="28">
        <f>Localiza_PN1112[[#This Row],[Activos]]/Localiza_PN1112[[#This Row],[Casos]]</f>
        <v>0.83333333333333337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325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42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34</v>
      </c>
      <c r="L93" s="22">
        <f>+Localiza_PN1112[[#This Row],[Casos]]/(Localiza_PN1112[[#This Row],[Población]]/1000000)</f>
        <v>13592.233009708738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11003.236245954693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0.19047619047619047</v>
      </c>
      <c r="R93" s="28">
        <f>Localiza_PN1112[[#This Row],[Activos]]/Localiza_PN1112[[#This Row],[Casos]]</f>
        <v>0.80952380952380953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266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42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34</v>
      </c>
      <c r="L94" s="22">
        <f>+Localiza_PN1112[[#This Row],[Casos]]/(Localiza_PN1112[[#This Row],[Población]]/1000000)</f>
        <v>5587.3353731541838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4523.0810163629103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0.19047619047619047</v>
      </c>
      <c r="R94" s="28">
        <f>Localiza_PN1112[[#This Row],[Activos]]/Localiza_PN1112[[#This Row],[Casos]]</f>
        <v>0.80952380952380953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266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42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34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0.19047619047619047</v>
      </c>
      <c r="R95" s="28">
        <f>Localiza_PN1112[[#This Row],[Activos]]/Localiza_PN1112[[#This Row],[Casos]]</f>
        <v>0.80952380952380953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268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42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34</v>
      </c>
      <c r="L96" s="22">
        <f>+Localiza_PN1112[[#This Row],[Casos]]/(Localiza_PN1112[[#This Row],[Población]]/1000000)</f>
        <v>8684.8635235732017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7030.6038047973534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0.19047619047619047</v>
      </c>
      <c r="R96" s="28">
        <f>Localiza_PN1112[[#This Row],[Activos]]/Localiza_PN1112[[#This Row],[Casos]]</f>
        <v>0.80952380952380953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269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39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32</v>
      </c>
      <c r="L97" s="22">
        <f>+Localiza_PN1112[[#This Row],[Casos]]/(Localiza_PN1112[[#This Row],[Población]]/1000000)</f>
        <v>15513.126491646777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12728.719172633253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0.17948717948717949</v>
      </c>
      <c r="R97" s="28">
        <f>Localiza_PN1112[[#This Row],[Activos]]/Localiza_PN1112[[#This Row],[Casos]]</f>
        <v>0.82051282051282048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467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36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29</v>
      </c>
      <c r="L98" s="22">
        <f>+Localiza_PN1112[[#This Row],[Casos]]/(Localiza_PN1112[[#This Row],[Población]]/1000000)</f>
        <v>7978.7234042553182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6427.3049645390065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0.19444444444444445</v>
      </c>
      <c r="R98" s="28">
        <f>Localiza_PN1112[[#This Row],[Activos]]/Localiza_PN1112[[#This Row],[Casos]]</f>
        <v>0.80555555555555558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216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36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28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2.7777777777777776E-2</v>
      </c>
      <c r="Q99" s="28">
        <f>+Localiza_PN1112[[#This Row],[Recuperados]]/Localiza_PN1112[[#This Row],[Casos]]</f>
        <v>0.19444444444444445</v>
      </c>
      <c r="R99" s="28">
        <f>Localiza_PN1112[[#This Row],[Activos]]/Localiza_PN1112[[#This Row],[Casos]]</f>
        <v>0.77777777777777779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370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36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29</v>
      </c>
      <c r="L100" s="22">
        <f>+Localiza_PN1112[[#This Row],[Casos]]/(Localiza_PN1112[[#This Row],[Población]]/1000000)</f>
        <v>8869.1796008869169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7144.6169007144617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0.19444444444444445</v>
      </c>
      <c r="R100" s="28">
        <f>Localiza_PN1112[[#This Row],[Activos]]/Localiza_PN1112[[#This Row],[Casos]]</f>
        <v>0.80555555555555558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468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36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29</v>
      </c>
      <c r="L101" s="22">
        <f>+Localiza_PN1112[[#This Row],[Casos]]/(Localiza_PN1112[[#This Row],[Población]]/1000000)</f>
        <v>29387.755102040817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23673.469387755104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0.19444444444444445</v>
      </c>
      <c r="R101" s="28">
        <f>Localiza_PN1112[[#This Row],[Activos]]/Localiza_PN1112[[#This Row],[Casos]]</f>
        <v>0.80555555555555558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174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36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27</v>
      </c>
      <c r="L102" s="22">
        <f>+Localiza_PN1112[[#This Row],[Casos]]/(Localiza_PN1112[[#This Row],[Población]]/1000000)</f>
        <v>1041.7269517911916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781.29521384339375</v>
      </c>
      <c r="P102" s="28">
        <f>+Localiza_PN1112[[#This Row],[Fallecidos]]/Localiza_PN1112[[#This Row],[Casos]]</f>
        <v>5.5555555555555552E-2</v>
      </c>
      <c r="Q102" s="28">
        <f>+Localiza_PN1112[[#This Row],[Recuperados]]/Localiza_PN1112[[#This Row],[Casos]]</f>
        <v>0.19444444444444445</v>
      </c>
      <c r="R102" s="28">
        <f>Localiza_PN1112[[#This Row],[Activos]]/Localiza_PN1112[[#This Row],[Casos]]</f>
        <v>0.75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469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33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26</v>
      </c>
      <c r="L103" s="22">
        <f>+Localiza_PN1112[[#This Row],[Casos]]/(Localiza_PN1112[[#This Row],[Población]]/1000000)</f>
        <v>40145.985401459853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31630.170316301701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0.21212121212121213</v>
      </c>
      <c r="R103" s="28">
        <f>Localiza_PN1112[[#This Row],[Activos]]/Localiza_PN1112[[#This Row],[Casos]]</f>
        <v>0.78787878787878785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470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33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27</v>
      </c>
      <c r="L104" s="22">
        <f>+Localiza_PN1112[[#This Row],[Casos]]/(Localiza_PN1112[[#This Row],[Población]]/1000000)</f>
        <v>41931.385006353237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34307.496823379923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0.18181818181818182</v>
      </c>
      <c r="R104" s="28">
        <f>Localiza_PN1112[[#This Row],[Activos]]/Localiza_PN1112[[#This Row],[Casos]]</f>
        <v>0.81818181818181823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471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33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27</v>
      </c>
      <c r="L105" s="22">
        <f>+Localiza_PN1112[[#This Row],[Casos]]/(Localiza_PN1112[[#This Row],[Población]]/1000000)</f>
        <v>13613.861386138615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11138.613861386139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0.18181818181818182</v>
      </c>
      <c r="R105" s="28">
        <f>Localiza_PN1112[[#This Row],[Activos]]/Localiza_PN1112[[#This Row],[Casos]]</f>
        <v>0.81818181818181823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472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33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27</v>
      </c>
      <c r="L106" s="22">
        <f>+Localiza_PN1112[[#This Row],[Casos]]/(Localiza_PN1112[[#This Row],[Población]]/1000000)</f>
        <v>87301.587301587293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71428.57142857142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0.18181818181818182</v>
      </c>
      <c r="R106" s="28">
        <f>Localiza_PN1112[[#This Row],[Activos]]/Localiza_PN1112[[#This Row],[Casos]]</f>
        <v>0.81818181818181823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371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30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25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0.16666666666666666</v>
      </c>
      <c r="R107" s="28">
        <f>Localiza_PN1112[[#This Row],[Activos]]/Localiza_PN1112[[#This Row],[Casos]]</f>
        <v>0.83333333333333337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326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30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25</v>
      </c>
      <c r="L108" s="22">
        <f>+Localiza_PN1112[[#This Row],[Casos]]/(Localiza_PN1112[[#This Row],[Población]]/1000000)</f>
        <v>7666.7518527983648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6388.9598773319703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0.16666666666666666</v>
      </c>
      <c r="R108" s="28">
        <f>Localiza_PN1112[[#This Row],[Activos]]/Localiza_PN1112[[#This Row],[Casos]]</f>
        <v>0.83333333333333337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372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30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26</v>
      </c>
      <c r="L109" s="22">
        <f>+Localiza_PN1112[[#This Row],[Casos]]/(Localiza_PN1112[[#This Row],[Población]]/1000000)</f>
        <v>13979.496738117428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12115.563839701772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0.13333333333333333</v>
      </c>
      <c r="R109" s="28">
        <f>Localiza_PN1112[[#This Row],[Activos]]/Localiza_PN1112[[#This Row],[Casos]]</f>
        <v>0.8666666666666667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473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30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26</v>
      </c>
      <c r="L110" s="22">
        <f>+Localiza_PN1112[[#This Row],[Casos]]/(Localiza_PN1112[[#This Row],[Población]]/1000000)</f>
        <v>12804.097311139565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11096.884336320956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0.13333333333333333</v>
      </c>
      <c r="R110" s="28">
        <f>Localiza_PN1112[[#This Row],[Activos]]/Localiza_PN1112[[#This Row],[Casos]]</f>
        <v>0.8666666666666667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474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30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26</v>
      </c>
      <c r="L111" s="22">
        <f>+Localiza_PN1112[[#This Row],[Casos]]/(Localiza_PN1112[[#This Row],[Población]]/1000000)</f>
        <v>17341.040462427747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15028.901734104047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0.13333333333333333</v>
      </c>
      <c r="R111" s="28">
        <f>Localiza_PN1112[[#This Row],[Activos]]/Localiza_PN1112[[#This Row],[Casos]]</f>
        <v>0.8666666666666667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476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30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26</v>
      </c>
      <c r="L112" s="22">
        <f>+Localiza_PN1112[[#This Row],[Casos]]/(Localiza_PN1112[[#This Row],[Población]]/1000000)</f>
        <v>7276.2551540140676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6306.0878001455249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0.13333333333333333</v>
      </c>
      <c r="R112" s="28">
        <f>Localiza_PN1112[[#This Row],[Activos]]/Localiza_PN1112[[#This Row],[Casos]]</f>
        <v>0.8666666666666667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477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26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22</v>
      </c>
      <c r="L113" s="22">
        <f>+Localiza_PN1112[[#This Row],[Casos]]/(Localiza_PN1112[[#This Row],[Población]]/1000000)</f>
        <v>17591.339648173209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14884.979702300407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0.15384615384615385</v>
      </c>
      <c r="R113" s="28">
        <f>Localiza_PN1112[[#This Row],[Activos]]/Localiza_PN1112[[#This Row],[Casos]]</f>
        <v>0.84615384615384615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478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24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20</v>
      </c>
      <c r="L114" s="22">
        <f>+Localiza_PN1112[[#This Row],[Casos]]/(Localiza_PN1112[[#This Row],[Población]]/1000000)</f>
        <v>10165.184243964422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8470.9868699703529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0.16666666666666666</v>
      </c>
      <c r="R114" s="28">
        <f>Localiza_PN1112[[#This Row],[Activos]]/Localiza_PN1112[[#This Row],[Casos]]</f>
        <v>0.83333333333333337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479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24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20</v>
      </c>
      <c r="L115" s="22">
        <f>+Localiza_PN1112[[#This Row],[Casos]]/(Localiza_PN1112[[#This Row],[Población]]/1000000)</f>
        <v>15056.4617314931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12547.051442910917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0.16666666666666666</v>
      </c>
      <c r="R115" s="28">
        <f>Localiza_PN1112[[#This Row],[Activos]]/Localiza_PN1112[[#This Row],[Casos]]</f>
        <v>0.83333333333333337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480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21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17</v>
      </c>
      <c r="L116" s="22">
        <f>+Localiza_PN1112[[#This Row],[Casos]]/(Localiza_PN1112[[#This Row],[Población]]/1000000)</f>
        <v>4853.2470533857177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3928.8190432170095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0.19047619047619047</v>
      </c>
      <c r="R116" s="28">
        <f>Localiza_PN1112[[#This Row],[Activos]]/Localiza_PN1112[[#This Row],[Casos]]</f>
        <v>0.80952380952380953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481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21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17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0.19047619047619047</v>
      </c>
      <c r="R117" s="28">
        <f>Localiza_PN1112[[#This Row],[Activos]]/Localiza_PN1112[[#This Row],[Casos]]</f>
        <v>0.80952380952380953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155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21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15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9.5238095238095233E-2</v>
      </c>
      <c r="Q118" s="28">
        <f>+Localiza_PN1112[[#This Row],[Recuperados]]/Localiza_PN1112[[#This Row],[Casos]]</f>
        <v>0.19047619047619047</v>
      </c>
      <c r="R118" s="28">
        <f>Localiza_PN1112[[#This Row],[Activos]]/Localiza_PN1112[[#This Row],[Casos]]</f>
        <v>0.7142857142857143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482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21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17</v>
      </c>
      <c r="L119" s="22">
        <f>+Localiza_PN1112[[#This Row],[Casos]]/(Localiza_PN1112[[#This Row],[Población]]/1000000)</f>
        <v>11877.828054298643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9615.3846153846152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0.19047619047619047</v>
      </c>
      <c r="R119" s="28">
        <f>Localiza_PN1112[[#This Row],[Activos]]/Localiza_PN1112[[#This Row],[Casos]]</f>
        <v>0.80952380952380953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241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21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17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0.19047619047619047</v>
      </c>
      <c r="R120" s="28">
        <f>Localiza_PN1112[[#This Row],[Activos]]/Localiza_PN1112[[#This Row],[Casos]]</f>
        <v>0.80952380952380953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168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21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17</v>
      </c>
      <c r="L121" s="22">
        <f>+Localiza_PN1112[[#This Row],[Casos]]/(Localiza_PN1112[[#This Row],[Población]]/1000000)</f>
        <v>672.58111007910838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544.47042244499244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0.19047619047619047</v>
      </c>
      <c r="R121" s="28">
        <f>Localiza_PN1112[[#This Row],[Activos]]/Localiza_PN1112[[#This Row],[Casos]]</f>
        <v>0.80952380952380953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247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21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17</v>
      </c>
      <c r="L122" s="22">
        <f>+Localiza_PN1112[[#This Row],[Casos]]/(Localiza_PN1112[[#This Row],[Población]]/1000000)</f>
        <v>29829.545454545456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24147.727272727272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0.19047619047619047</v>
      </c>
      <c r="R122" s="28">
        <f>Localiza_PN1112[[#This Row],[Activos]]/Localiza_PN1112[[#This Row],[Casos]]</f>
        <v>0.80952380952380953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141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21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18</v>
      </c>
      <c r="L123" s="22">
        <f>+Localiza_PN1112[[#This Row],[Casos]]/(Localiza_PN1112[[#This Row],[Población]]/1000000)</f>
        <v>13358.778625954197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11450.381679389313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0.14285714285714285</v>
      </c>
      <c r="R123" s="28">
        <f>Localiza_PN1112[[#This Row],[Activos]]/Localiza_PN1112[[#This Row],[Casos]]</f>
        <v>0.8571428571428571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142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21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14</v>
      </c>
      <c r="L124" s="22">
        <f>+Localiza_PN1112[[#This Row],[Casos]]/(Localiza_PN1112[[#This Row],[Población]]/1000000)</f>
        <v>14840.989399293287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9893.9929328621911</v>
      </c>
      <c r="P124" s="28">
        <f>+Localiza_PN1112[[#This Row],[Fallecidos]]/Localiza_PN1112[[#This Row],[Casos]]</f>
        <v>0.19047619047619047</v>
      </c>
      <c r="Q124" s="28">
        <f>+Localiza_PN1112[[#This Row],[Recuperados]]/Localiza_PN1112[[#This Row],[Casos]]</f>
        <v>0.14285714285714285</v>
      </c>
      <c r="R124" s="28">
        <f>Localiza_PN1112[[#This Row],[Activos]]/Localiza_PN1112[[#This Row],[Casos]]</f>
        <v>0.66666666666666663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483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21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18</v>
      </c>
      <c r="L125" s="22">
        <f>+Localiza_PN1112[[#This Row],[Casos]]/(Localiza_PN1112[[#This Row],[Población]]/1000000)</f>
        <v>1028.4035259549462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881.48873653281089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0.14285714285714285</v>
      </c>
      <c r="R125" s="28">
        <f>Localiza_PN1112[[#This Row],[Activos]]/Localiza_PN1112[[#This Row],[Casos]]</f>
        <v>0.8571428571428571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373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21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17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4.7619047619047616E-2</v>
      </c>
      <c r="Q126" s="28">
        <f>+Localiza_PN1112[[#This Row],[Recuperados]]/Localiza_PN1112[[#This Row],[Casos]]</f>
        <v>0.14285714285714285</v>
      </c>
      <c r="R126" s="28">
        <f>Localiza_PN1112[[#This Row],[Activos]]/Localiza_PN1112[[#This Row],[Casos]]</f>
        <v>0.80952380952380953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299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18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15</v>
      </c>
      <c r="L127" s="22">
        <f>+Localiza_PN1112[[#This Row],[Casos]]/(Localiza_PN1112[[#This Row],[Población]]/1000000)</f>
        <v>3353.2041728763038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2794.3368107302531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0.16666666666666666</v>
      </c>
      <c r="R127" s="28">
        <f>Localiza_PN1112[[#This Row],[Activos]]/Localiza_PN1112[[#This Row],[Casos]]</f>
        <v>0.83333333333333337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484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18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15</v>
      </c>
      <c r="L128" s="22">
        <f>+Localiza_PN1112[[#This Row],[Casos]]/(Localiza_PN1112[[#This Row],[Población]]/1000000)</f>
        <v>1796.7658215212616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1497.304851267718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0.16666666666666666</v>
      </c>
      <c r="R128" s="28">
        <f>Localiza_PN1112[[#This Row],[Activos]]/Localiza_PN1112[[#This Row],[Casos]]</f>
        <v>0.83333333333333337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147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18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15</v>
      </c>
      <c r="L129" s="22">
        <f>+Localiza_PN1112[[#This Row],[Casos]]/(Localiza_PN1112[[#This Row],[Población]]/1000000)</f>
        <v>333.6113427856547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278.00945232137889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0.16666666666666666</v>
      </c>
      <c r="R129" s="28">
        <f>Localiza_PN1112[[#This Row],[Activos]]/Localiza_PN1112[[#This Row],[Casos]]</f>
        <v>0.83333333333333337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163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18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15</v>
      </c>
      <c r="L130" s="22">
        <f>+Localiza_PN1112[[#This Row],[Casos]]/(Localiza_PN1112[[#This Row],[Población]]/1000000)</f>
        <v>14937.759336099587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12448.132780082988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0.16666666666666666</v>
      </c>
      <c r="R130" s="28">
        <f>Localiza_PN1112[[#This Row],[Activos]]/Localiza_PN1112[[#This Row],[Casos]]</f>
        <v>0.83333333333333337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485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18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15</v>
      </c>
      <c r="L131" s="22">
        <f>+Localiza_PN1112[[#This Row],[Casos]]/(Localiza_PN1112[[#This Row],[Población]]/1000000)</f>
        <v>4216.444132115249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3513.7034434293746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0.16666666666666666</v>
      </c>
      <c r="R131" s="28">
        <f>Localiza_PN1112[[#This Row],[Activos]]/Localiza_PN1112[[#This Row],[Casos]]</f>
        <v>0.83333333333333337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301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18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15</v>
      </c>
      <c r="L132" s="22">
        <f>+Localiza_PN1112[[#This Row],[Casos]]/(Localiza_PN1112[[#This Row],[Población]]/1000000)</f>
        <v>5972.1300597213003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4976.7750497677498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0.16666666666666666</v>
      </c>
      <c r="R132" s="28">
        <f>Localiza_PN1112[[#This Row],[Activos]]/Localiza_PN1112[[#This Row],[Casos]]</f>
        <v>0.83333333333333337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486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15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12</v>
      </c>
      <c r="L133" s="22">
        <f>+Localiza_PN1112[[#This Row],[Casos]]/(Localiza_PN1112[[#This Row],[Población]]/1000000)</f>
        <v>11529.592621060721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9223.6740968485774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0.2</v>
      </c>
      <c r="R133" s="28">
        <f>Localiza_PN1112[[#This Row],[Activos]]/Localiza_PN1112[[#This Row],[Casos]]</f>
        <v>0.8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487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15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12</v>
      </c>
      <c r="L134" s="22">
        <f>+Localiza_PN1112[[#This Row],[Casos]]/(Localiza_PN1112[[#This Row],[Población]]/1000000)</f>
        <v>1649.8020237571493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1319.8416190057194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0.2</v>
      </c>
      <c r="R134" s="28">
        <f>Localiza_PN1112[[#This Row],[Activos]]/Localiza_PN1112[[#This Row],[Casos]]</f>
        <v>0.8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488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15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12</v>
      </c>
      <c r="L135" s="22">
        <f>+Localiza_PN1112[[#This Row],[Casos]]/(Localiza_PN1112[[#This Row],[Población]]/1000000)</f>
        <v>22556.390977443607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18045.112781954886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0.2</v>
      </c>
      <c r="R135" s="28">
        <f>Localiza_PN1112[[#This Row],[Activos]]/Localiza_PN1112[[#This Row],[Casos]]</f>
        <v>0.8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489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15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12</v>
      </c>
      <c r="L136" s="22">
        <f>+Localiza_PN1112[[#This Row],[Casos]]/(Localiza_PN1112[[#This Row],[Población]]/1000000)</f>
        <v>28846.153846153848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23076.923076923078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0.2</v>
      </c>
      <c r="R136" s="28">
        <f>Localiza_PN1112[[#This Row],[Activos]]/Localiza_PN1112[[#This Row],[Casos]]</f>
        <v>0.8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490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15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12</v>
      </c>
      <c r="L137" s="22">
        <f>+Localiza_PN1112[[#This Row],[Casos]]/(Localiza_PN1112[[#This Row],[Población]]/1000000)</f>
        <v>12185.215272136473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9748.1722177091779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0.2</v>
      </c>
      <c r="R137" s="28">
        <f>Localiza_PN1112[[#This Row],[Activos]]/Localiza_PN1112[[#This Row],[Casos]]</f>
        <v>0.8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491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15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12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0.2</v>
      </c>
      <c r="R138" s="28">
        <f>Localiza_PN1112[[#This Row],[Activos]]/Localiza_PN1112[[#This Row],[Casos]]</f>
        <v>0.8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302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15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12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0.2</v>
      </c>
      <c r="R139" s="28">
        <f>Localiza_PN1112[[#This Row],[Activos]]/Localiza_PN1112[[#This Row],[Casos]]</f>
        <v>0.8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374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15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12</v>
      </c>
      <c r="L140" s="22">
        <f>+Localiza_PN1112[[#This Row],[Casos]]/(Localiza_PN1112[[#This Row],[Población]]/1000000)</f>
        <v>5172.4137931034484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4137.9310344827591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0.2</v>
      </c>
      <c r="R140" s="28">
        <f>Localiza_PN1112[[#This Row],[Activos]]/Localiza_PN1112[[#This Row],[Casos]]</f>
        <v>0.8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492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15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13</v>
      </c>
      <c r="L141" s="22">
        <f>+Localiza_PN1112[[#This Row],[Casos]]/(Localiza_PN1112[[#This Row],[Población]]/1000000)</f>
        <v>6827.4920345926257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5917.1597633136089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0.13333333333333333</v>
      </c>
      <c r="R141" s="28">
        <f>Localiza_PN1112[[#This Row],[Activos]]/Localiza_PN1112[[#This Row],[Casos]]</f>
        <v>0.8666666666666667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198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15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13</v>
      </c>
      <c r="L142" s="22">
        <f>+Localiza_PN1112[[#This Row],[Casos]]/(Localiza_PN1112[[#This Row],[Población]]/1000000)</f>
        <v>6129.9550469963224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5312.6277073968122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0.13333333333333333</v>
      </c>
      <c r="R142" s="28">
        <f>Localiza_PN1112[[#This Row],[Activos]]/Localiza_PN1112[[#This Row],[Casos]]</f>
        <v>0.8666666666666667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493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15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13</v>
      </c>
      <c r="L143" s="22">
        <f>+Localiza_PN1112[[#This Row],[Casos]]/(Localiza_PN1112[[#This Row],[Población]]/1000000)</f>
        <v>8278.1456953642391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7174.3929359823396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0.13333333333333333</v>
      </c>
      <c r="R143" s="28">
        <f>Localiza_PN1112[[#This Row],[Activos]]/Localiza_PN1112[[#This Row],[Casos]]</f>
        <v>0.8666666666666667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187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15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13</v>
      </c>
      <c r="L144" s="22">
        <f>+Localiza_PN1112[[#This Row],[Casos]]/(Localiza_PN1112[[#This Row],[Población]]/1000000)</f>
        <v>3658.5365853658532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3170.731707317073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0.13333333333333333</v>
      </c>
      <c r="R144" s="28">
        <f>Localiza_PN1112[[#This Row],[Activos]]/Localiza_PN1112[[#This Row],[Casos]]</f>
        <v>0.8666666666666667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197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12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8</v>
      </c>
      <c r="L145" s="22">
        <f>+Localiza_PN1112[[#This Row],[Casos]]/(Localiza_PN1112[[#This Row],[Población]]/1000000)</f>
        <v>3375.5274261603377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2250.3516174402253</v>
      </c>
      <c r="P145" s="28">
        <f>+Localiza_PN1112[[#This Row],[Fallecidos]]/Localiza_PN1112[[#This Row],[Casos]]</f>
        <v>0.16666666666666666</v>
      </c>
      <c r="Q145" s="28">
        <f>+Localiza_PN1112[[#This Row],[Recuperados]]/Localiza_PN1112[[#This Row],[Casos]]</f>
        <v>0.16666666666666666</v>
      </c>
      <c r="R145" s="28">
        <f>Localiza_PN1112[[#This Row],[Activos]]/Localiza_PN1112[[#This Row],[Casos]]</f>
        <v>0.66666666666666663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494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12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10</v>
      </c>
      <c r="L146" s="22">
        <f>+Localiza_PN1112[[#This Row],[Casos]]/(Localiza_PN1112[[#This Row],[Población]]/1000000)</f>
        <v>2809.6464528213537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2341.3720440177945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0.16666666666666666</v>
      </c>
      <c r="R146" s="28">
        <f>Localiza_PN1112[[#This Row],[Activos]]/Localiza_PN1112[[#This Row],[Casos]]</f>
        <v>0.83333333333333337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495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12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10</v>
      </c>
      <c r="L147" s="22">
        <f>+Localiza_PN1112[[#This Row],[Casos]]/(Localiza_PN1112[[#This Row],[Población]]/1000000)</f>
        <v>6269.5924764890287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5224.6603970741908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0.16666666666666666</v>
      </c>
      <c r="R147" s="28">
        <f>Localiza_PN1112[[#This Row],[Activos]]/Localiza_PN1112[[#This Row],[Casos]]</f>
        <v>0.83333333333333337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495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12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10</v>
      </c>
      <c r="L148" s="22">
        <f>+Localiza_PN1112[[#This Row],[Casos]]/(Localiza_PN1112[[#This Row],[Población]]/1000000)</f>
        <v>20338.983050847455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16949.152542372882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0.16666666666666666</v>
      </c>
      <c r="R148" s="28">
        <f>Localiza_PN1112[[#This Row],[Activos]]/Localiza_PN1112[[#This Row],[Casos]]</f>
        <v>0.83333333333333337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496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12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10</v>
      </c>
      <c r="L149" s="22">
        <f>+Localiza_PN1112[[#This Row],[Casos]]/(Localiza_PN1112[[#This Row],[Población]]/1000000)</f>
        <v>19200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16000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0.16666666666666666</v>
      </c>
      <c r="R149" s="28">
        <f>Localiza_PN1112[[#This Row],[Activos]]/Localiza_PN1112[[#This Row],[Casos]]</f>
        <v>0.83333333333333337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283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12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10</v>
      </c>
      <c r="L150" s="22">
        <f>+Localiza_PN1112[[#This Row],[Casos]]/(Localiza_PN1112[[#This Row],[Población]]/1000000)</f>
        <v>13043.478260869564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10869.565217391304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0.16666666666666666</v>
      </c>
      <c r="R150" s="28">
        <f>Localiza_PN1112[[#This Row],[Activos]]/Localiza_PN1112[[#This Row],[Casos]]</f>
        <v>0.83333333333333337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150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12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5</v>
      </c>
      <c r="L151" s="22">
        <f>+Localiza_PN1112[[#This Row],[Casos]]/(Localiza_PN1112[[#This Row],[Población]]/1000000)</f>
        <v>25586.353944562899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10660.980810234541</v>
      </c>
      <c r="P151" s="28">
        <f>+Localiza_PN1112[[#This Row],[Fallecidos]]/Localiza_PN1112[[#This Row],[Casos]]</f>
        <v>0.41666666666666669</v>
      </c>
      <c r="Q151" s="28">
        <f>+Localiza_PN1112[[#This Row],[Recuperados]]/Localiza_PN1112[[#This Row],[Casos]]</f>
        <v>0.16666666666666666</v>
      </c>
      <c r="R151" s="28">
        <f>Localiza_PN1112[[#This Row],[Activos]]/Localiza_PN1112[[#This Row],[Casos]]</f>
        <v>0.41666666666666669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497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12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10</v>
      </c>
      <c r="L152" s="22">
        <f>+Localiza_PN1112[[#This Row],[Casos]]/(Localiza_PN1112[[#This Row],[Población]]/1000000)</f>
        <v>7741.9354838709678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6451.6129032258068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0.16666666666666666</v>
      </c>
      <c r="R152" s="28">
        <f>Localiza_PN1112[[#This Row],[Activos]]/Localiza_PN1112[[#This Row],[Casos]]</f>
        <v>0.83333333333333337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498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12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10</v>
      </c>
      <c r="L153" s="22">
        <f>+Localiza_PN1112[[#This Row],[Casos]]/(Localiza_PN1112[[#This Row],[Población]]/1000000)</f>
        <v>5025.1256281407041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4187.6046901172531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0.16666666666666666</v>
      </c>
      <c r="R153" s="28">
        <f>Localiza_PN1112[[#This Row],[Activos]]/Localiza_PN1112[[#This Row],[Casos]]</f>
        <v>0.83333333333333337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499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12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10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0.16666666666666666</v>
      </c>
      <c r="R154" s="28">
        <f>Localiza_PN1112[[#This Row],[Activos]]/Localiza_PN1112[[#This Row],[Casos]]</f>
        <v>0.83333333333333337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500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12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10</v>
      </c>
      <c r="L155" s="22">
        <f>+Localiza_PN1112[[#This Row],[Casos]]/(Localiza_PN1112[[#This Row],[Población]]/1000000)</f>
        <v>27149.321266968323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22624.434389140271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0.16666666666666666</v>
      </c>
      <c r="R155" s="28">
        <f>Localiza_PN1112[[#This Row],[Activos]]/Localiza_PN1112[[#This Row],[Casos]]</f>
        <v>0.83333333333333337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105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12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1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0.75</v>
      </c>
      <c r="Q156" s="28">
        <f>+Localiza_PN1112[[#This Row],[Recuperados]]/Localiza_PN1112[[#This Row],[Casos]]</f>
        <v>0.16666666666666666</v>
      </c>
      <c r="R156" s="28">
        <f>Localiza_PN1112[[#This Row],[Activos]]/Localiza_PN1112[[#This Row],[Casos]]</f>
        <v>8.3333333333333329E-2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177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12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11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8.3333333333333329E-2</v>
      </c>
      <c r="R157" s="28">
        <f>Localiza_PN1112[[#This Row],[Activos]]/Localiza_PN1112[[#This Row],[Casos]]</f>
        <v>0.91666666666666663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501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12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11</v>
      </c>
      <c r="L158" s="22">
        <f>+Localiza_PN1112[[#This Row],[Casos]]/(Localiza_PN1112[[#This Row],[Población]]/1000000)</f>
        <v>733.45150051952817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672.33054214290075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8.3333333333333329E-2</v>
      </c>
      <c r="R158" s="28">
        <f>Localiza_PN1112[[#This Row],[Activos]]/Localiza_PN1112[[#This Row],[Casos]]</f>
        <v>0.91666666666666663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502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12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11</v>
      </c>
      <c r="L159" s="22">
        <f>+Localiza_PN1112[[#This Row],[Casos]]/(Localiza_PN1112[[#This Row],[Población]]/1000000)</f>
        <v>144.74049235890817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132.6787846623325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8.3333333333333329E-2</v>
      </c>
      <c r="R159" s="28">
        <f>Localiza_PN1112[[#This Row],[Activos]]/Localiza_PN1112[[#This Row],[Casos]]</f>
        <v>0.91666666666666663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503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12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11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8.3333333333333329E-2</v>
      </c>
      <c r="R160" s="28">
        <f>Localiza_PN1112[[#This Row],[Activos]]/Localiza_PN1112[[#This Row],[Casos]]</f>
        <v>0.91666666666666663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504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12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11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8.3333333333333329E-2</v>
      </c>
      <c r="R161" s="28">
        <f>Localiza_PN1112[[#This Row],[Activos]]/Localiza_PN1112[[#This Row],[Casos]]</f>
        <v>0.91666666666666663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149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12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11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8.3333333333333329E-2</v>
      </c>
      <c r="R162" s="28">
        <f>Localiza_PN1112[[#This Row],[Activos]]/Localiza_PN1112[[#This Row],[Casos]]</f>
        <v>0.91666666666666663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327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9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8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0.1111111111111111</v>
      </c>
      <c r="R163" s="28">
        <f>Localiza_PN1112[[#This Row],[Activos]]/Localiza_PN1112[[#This Row],[Casos]]</f>
        <v>0.88888888888888884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505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9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8</v>
      </c>
      <c r="L164" s="22">
        <f>+Localiza_PN1112[[#This Row],[Casos]]/(Localiza_PN1112[[#This Row],[Población]]/1000000)</f>
        <v>2603.4133641886028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2314.1452126120912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0.1111111111111111</v>
      </c>
      <c r="R164" s="28">
        <f>Localiza_PN1112[[#This Row],[Activos]]/Localiza_PN1112[[#This Row],[Casos]]</f>
        <v>0.88888888888888884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131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9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3</v>
      </c>
      <c r="L165" s="22">
        <f>+Localiza_PN1112[[#This Row],[Casos]]/(Localiza_PN1112[[#This Row],[Población]]/1000000)</f>
        <v>2209.1310751104565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736.37702503681874</v>
      </c>
      <c r="P165" s="28">
        <f>+Localiza_PN1112[[#This Row],[Fallecidos]]/Localiza_PN1112[[#This Row],[Casos]]</f>
        <v>0.55555555555555558</v>
      </c>
      <c r="Q165" s="28">
        <f>+Localiza_PN1112[[#This Row],[Recuperados]]/Localiza_PN1112[[#This Row],[Casos]]</f>
        <v>0.1111111111111111</v>
      </c>
      <c r="R165" s="28">
        <f>Localiza_PN1112[[#This Row],[Activos]]/Localiza_PN1112[[#This Row],[Casos]]</f>
        <v>0.33333333333333331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506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9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8</v>
      </c>
      <c r="L166" s="22">
        <f>+Localiza_PN1112[[#This Row],[Casos]]/(Localiza_PN1112[[#This Row],[Población]]/1000000)</f>
        <v>9018.0360721442885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8016.0320641282569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0.1111111111111111</v>
      </c>
      <c r="R166" s="28">
        <f>Localiza_PN1112[[#This Row],[Activos]]/Localiza_PN1112[[#This Row],[Casos]]</f>
        <v>0.88888888888888884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242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9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8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0.1111111111111111</v>
      </c>
      <c r="R167" s="28">
        <f>Localiza_PN1112[[#This Row],[Activos]]/Localiza_PN1112[[#This Row],[Casos]]</f>
        <v>0.88888888888888884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507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9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8</v>
      </c>
      <c r="L168" s="22">
        <f>+Localiza_PN1112[[#This Row],[Casos]]/(Localiza_PN1112[[#This Row],[Población]]/1000000)</f>
        <v>5507.9559363525086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4895.9608323133416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0.1111111111111111</v>
      </c>
      <c r="R168" s="28">
        <f>Localiza_PN1112[[#This Row],[Activos]]/Localiza_PN1112[[#This Row],[Casos]]</f>
        <v>0.88888888888888884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193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9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8</v>
      </c>
      <c r="L169" s="22">
        <f>+Localiza_PN1112[[#This Row],[Casos]]/(Localiza_PN1112[[#This Row],[Población]]/1000000)</f>
        <v>2620.8503203261503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2329.6447291788004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0.1111111111111111</v>
      </c>
      <c r="R169" s="28">
        <f>Localiza_PN1112[[#This Row],[Activos]]/Localiza_PN1112[[#This Row],[Casos]]</f>
        <v>0.88888888888888884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508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9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8</v>
      </c>
      <c r="L170" s="22">
        <f>+Localiza_PN1112[[#This Row],[Casos]]/(Localiza_PN1112[[#This Row],[Población]]/1000000)</f>
        <v>6828.5280728376329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6069.8027314112296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0.1111111111111111</v>
      </c>
      <c r="R170" s="28">
        <f>Localiza_PN1112[[#This Row],[Activos]]/Localiza_PN1112[[#This Row],[Casos]]</f>
        <v>0.88888888888888884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509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9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8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0.1111111111111111</v>
      </c>
      <c r="R171" s="28">
        <f>Localiza_PN1112[[#This Row],[Activos]]/Localiza_PN1112[[#This Row],[Casos]]</f>
        <v>0.88888888888888884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329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9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8</v>
      </c>
      <c r="L172" s="22">
        <f>+Localiza_PN1112[[#This Row],[Casos]]/(Localiza_PN1112[[#This Row],[Población]]/1000000)</f>
        <v>6622.5165562913908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5886.6813833701253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0.1111111111111111</v>
      </c>
      <c r="R172" s="28">
        <f>Localiza_PN1112[[#This Row],[Activos]]/Localiza_PN1112[[#This Row],[Casos]]</f>
        <v>0.88888888888888884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510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9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8</v>
      </c>
      <c r="L173" s="22">
        <f>+Localiza_PN1112[[#This Row],[Casos]]/(Localiza_PN1112[[#This Row],[Población]]/1000000)</f>
        <v>11070.110701107011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9840.0984009840104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0.1111111111111111</v>
      </c>
      <c r="R173" s="28">
        <f>Localiza_PN1112[[#This Row],[Activos]]/Localiza_PN1112[[#This Row],[Casos]]</f>
        <v>0.88888888888888884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511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9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8</v>
      </c>
      <c r="L174" s="22">
        <f>+Localiza_PN1112[[#This Row],[Casos]]/(Localiza_PN1112[[#This Row],[Población]]/1000000)</f>
        <v>4888.647474198805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4345.4644215100489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0.1111111111111111</v>
      </c>
      <c r="R174" s="28">
        <f>Localiza_PN1112[[#This Row],[Activos]]/Localiza_PN1112[[#This Row],[Casos]]</f>
        <v>0.88888888888888884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512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9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8</v>
      </c>
      <c r="L175" s="22">
        <f>+Localiza_PN1112[[#This Row],[Casos]]/(Localiza_PN1112[[#This Row],[Población]]/1000000)</f>
        <v>10011.123470522803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8898.7764182424926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0.1111111111111111</v>
      </c>
      <c r="R175" s="28">
        <f>Localiza_PN1112[[#This Row],[Activos]]/Localiza_PN1112[[#This Row],[Casos]]</f>
        <v>0.88888888888888884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513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9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8</v>
      </c>
      <c r="L176" s="22">
        <f>+Localiza_PN1112[[#This Row],[Casos]]/(Localiza_PN1112[[#This Row],[Población]]/1000000)</f>
        <v>6756.7567567567567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6006.0060060060059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0.1111111111111111</v>
      </c>
      <c r="R176" s="28">
        <f>Localiza_PN1112[[#This Row],[Activos]]/Localiza_PN1112[[#This Row],[Casos]]</f>
        <v>0.88888888888888884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513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9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8</v>
      </c>
      <c r="L177" s="22">
        <f>+Localiza_PN1112[[#This Row],[Casos]]/(Localiza_PN1112[[#This Row],[Población]]/1000000)</f>
        <v>6215.4696132596682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5524.8618784530381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0.1111111111111111</v>
      </c>
      <c r="R177" s="28">
        <f>Localiza_PN1112[[#This Row],[Activos]]/Localiza_PN1112[[#This Row],[Casos]]</f>
        <v>0.88888888888888884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513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9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8</v>
      </c>
      <c r="L178" s="22">
        <f>+Localiza_PN1112[[#This Row],[Casos]]/(Localiza_PN1112[[#This Row],[Población]]/1000000)</f>
        <v>8579.5996186844604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7626.3107721639653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0.1111111111111111</v>
      </c>
      <c r="R178" s="28">
        <f>Localiza_PN1112[[#This Row],[Activos]]/Localiza_PN1112[[#This Row],[Casos]]</f>
        <v>0.88888888888888884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514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9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8</v>
      </c>
      <c r="L179" s="22">
        <f>+Localiza_PN1112[[#This Row],[Casos]]/(Localiza_PN1112[[#This Row],[Población]]/1000000)</f>
        <v>17013.232514177696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15122.873345935728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0.1111111111111111</v>
      </c>
      <c r="R179" s="28">
        <f>Localiza_PN1112[[#This Row],[Activos]]/Localiza_PN1112[[#This Row],[Casos]]</f>
        <v>0.88888888888888884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515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9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8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0.1111111111111111</v>
      </c>
      <c r="R180" s="28">
        <f>Localiza_PN1112[[#This Row],[Activos]]/Localiza_PN1112[[#This Row],[Casos]]</f>
        <v>0.88888888888888884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516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9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8</v>
      </c>
      <c r="L181" s="22">
        <f>+Localiza_PN1112[[#This Row],[Casos]]/(Localiza_PN1112[[#This Row],[Población]]/1000000)</f>
        <v>14586.709886547811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12965.964343598054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0.1111111111111111</v>
      </c>
      <c r="R181" s="28">
        <f>Localiza_PN1112[[#This Row],[Activos]]/Localiza_PN1112[[#This Row],[Casos]]</f>
        <v>0.88888888888888884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517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9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8</v>
      </c>
      <c r="L182" s="22">
        <f>+Localiza_PN1112[[#This Row],[Casos]]/(Localiza_PN1112[[#This Row],[Población]]/1000000)</f>
        <v>24793.388429752067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22038.567493112947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0.1111111111111111</v>
      </c>
      <c r="R182" s="28">
        <f>Localiza_PN1112[[#This Row],[Activos]]/Localiza_PN1112[[#This Row],[Casos]]</f>
        <v>0.88888888888888884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518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6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5</v>
      </c>
      <c r="L183" s="22">
        <f>+Localiza_PN1112[[#This Row],[Casos]]/(Localiza_PN1112[[#This Row],[Población]]/1000000)</f>
        <v>1790.510295434199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1492.0919128618323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0.16666666666666666</v>
      </c>
      <c r="R183" s="28">
        <f>Localiza_PN1112[[#This Row],[Activos]]/Localiza_PN1112[[#This Row],[Casos]]</f>
        <v>0.83333333333333337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519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6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5</v>
      </c>
      <c r="L184" s="22">
        <f>+Localiza_PN1112[[#This Row],[Casos]]/(Localiza_PN1112[[#This Row],[Población]]/1000000)</f>
        <v>13452.914798206279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11210.762331838565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0.16666666666666666</v>
      </c>
      <c r="R184" s="28">
        <f>Localiza_PN1112[[#This Row],[Activos]]/Localiza_PN1112[[#This Row],[Casos]]</f>
        <v>0.83333333333333337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519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6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5</v>
      </c>
      <c r="L185" s="22">
        <f>+Localiza_PN1112[[#This Row],[Casos]]/(Localiza_PN1112[[#This Row],[Población]]/1000000)</f>
        <v>6872.8522336769765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5727.3768613974798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0.16666666666666666</v>
      </c>
      <c r="R185" s="28">
        <f>Localiza_PN1112[[#This Row],[Activos]]/Localiza_PN1112[[#This Row],[Casos]]</f>
        <v>0.83333333333333337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375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6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5</v>
      </c>
      <c r="L186" s="22">
        <f>+Localiza_PN1112[[#This Row],[Casos]]/(Localiza_PN1112[[#This Row],[Población]]/1000000)</f>
        <v>11928.429423459245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9940.3578528827038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0.16666666666666666</v>
      </c>
      <c r="R186" s="28">
        <f>Localiza_PN1112[[#This Row],[Activos]]/Localiza_PN1112[[#This Row],[Casos]]</f>
        <v>0.83333333333333337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112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6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0</v>
      </c>
      <c r="L187" s="22">
        <f>+Localiza_PN1112[[#This Row],[Casos]]/(Localiza_PN1112[[#This Row],[Población]]/1000000)</f>
        <v>13333.333333333334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0</v>
      </c>
      <c r="P187" s="28">
        <f>+Localiza_PN1112[[#This Row],[Fallecidos]]/Localiza_PN1112[[#This Row],[Casos]]</f>
        <v>0.83333333333333337</v>
      </c>
      <c r="Q187" s="28">
        <f>+Localiza_PN1112[[#This Row],[Recuperados]]/Localiza_PN1112[[#This Row],[Casos]]</f>
        <v>0.16666666666666666</v>
      </c>
      <c r="R187" s="28">
        <f>Localiza_PN1112[[#This Row],[Activos]]/Localiza_PN1112[[#This Row],[Casos]]</f>
        <v>0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376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6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5</v>
      </c>
      <c r="L188" s="22">
        <f>+Localiza_PN1112[[#This Row],[Casos]]/(Localiza_PN1112[[#This Row],[Población]]/1000000)</f>
        <v>1656.086116478057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1380.0717637317141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0.16666666666666666</v>
      </c>
      <c r="R188" s="28">
        <f>Localiza_PN1112[[#This Row],[Activos]]/Localiza_PN1112[[#This Row],[Casos]]</f>
        <v>0.83333333333333337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520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6</v>
      </c>
      <c r="I189" s="52">
        <f>+Muertes_PN_ACUM[[#This Row],[Fallecidos]]</f>
        <v>0</v>
      </c>
      <c r="J189" s="52">
        <f>+Recupera_PN_ACUM[[#This Row],[Recuperados]]</f>
        <v>0</v>
      </c>
      <c r="K189" s="52">
        <f>+Localiza_PN1112[[#This Row],[Casos]]-Localiza_PN1112[[#This Row],[Fallecidos]]-Localiza_PN1112[[#This Row],[Recuperados]]</f>
        <v>6</v>
      </c>
      <c r="L189" s="22">
        <f>+Localiza_PN1112[[#This Row],[Casos]]/(Localiza_PN1112[[#This Row],[Población]]/1000000)</f>
        <v>327.83302371325539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0</v>
      </c>
      <c r="O189" s="22">
        <f>+Localiza_PN1112[[#This Row],[Activos]]/(Localiza_PN1112[[#This Row],[Población]]/1000000)</f>
        <v>327.83302371325539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</v>
      </c>
      <c r="R189" s="28">
        <f>Localiza_PN1112[[#This Row],[Activos]]/Localiza_PN1112[[#This Row],[Casos]]</f>
        <v>1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521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6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5</v>
      </c>
      <c r="L190" s="22">
        <f>+Localiza_PN1112[[#This Row],[Casos]]/(Localiza_PN1112[[#This Row],[Población]]/1000000)</f>
        <v>7290.4009720534632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6075.334143377886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0.16666666666666666</v>
      </c>
      <c r="R190" s="28">
        <f>Localiza_PN1112[[#This Row],[Activos]]/Localiza_PN1112[[#This Row],[Casos]]</f>
        <v>0.83333333333333337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170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6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5</v>
      </c>
      <c r="L191" s="22">
        <f>+Localiza_PN1112[[#This Row],[Casos]]/(Localiza_PN1112[[#This Row],[Población]]/1000000)</f>
        <v>3176.2837480148228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2646.9031233456853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0.16666666666666666</v>
      </c>
      <c r="R191" s="28">
        <f>Localiza_PN1112[[#This Row],[Activos]]/Localiza_PN1112[[#This Row],[Casos]]</f>
        <v>0.83333333333333337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170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6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5</v>
      </c>
      <c r="L192" s="22">
        <f>+Localiza_PN1112[[#This Row],[Casos]]/(Localiza_PN1112[[#This Row],[Población]]/1000000)</f>
        <v>9868.4210526315783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8223.6842105263149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0.16666666666666666</v>
      </c>
      <c r="R192" s="28">
        <f>Localiza_PN1112[[#This Row],[Activos]]/Localiza_PN1112[[#This Row],[Casos]]</f>
        <v>0.83333333333333337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522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6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5</v>
      </c>
      <c r="L193" s="22">
        <f>+Localiza_PN1112[[#This Row],[Casos]]/(Localiza_PN1112[[#This Row],[Población]]/1000000)</f>
        <v>1070.4727921498663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892.0606601248885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0.16666666666666666</v>
      </c>
      <c r="R193" s="28">
        <f>Localiza_PN1112[[#This Row],[Activos]]/Localiza_PN1112[[#This Row],[Casos]]</f>
        <v>0.83333333333333337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523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6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5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0.16666666666666666</v>
      </c>
      <c r="R194" s="28">
        <f>Localiza_PN1112[[#This Row],[Activos]]/Localiza_PN1112[[#This Row],[Casos]]</f>
        <v>0.83333333333333337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524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6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5</v>
      </c>
      <c r="L195" s="22">
        <f>+Localiza_PN1112[[#This Row],[Casos]]/(Localiza_PN1112[[#This Row],[Población]]/1000000)</f>
        <v>4210.5263157894733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3508.7719298245611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0.16666666666666666</v>
      </c>
      <c r="R195" s="28">
        <f>Localiza_PN1112[[#This Row],[Activos]]/Localiza_PN1112[[#This Row],[Casos]]</f>
        <v>0.83333333333333337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524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6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5</v>
      </c>
      <c r="L196" s="22">
        <f>+Localiza_PN1112[[#This Row],[Casos]]/(Localiza_PN1112[[#This Row],[Población]]/1000000)</f>
        <v>9063.4441087613286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7552.8700906344402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0.16666666666666666</v>
      </c>
      <c r="R196" s="28">
        <f>Localiza_PN1112[[#This Row],[Activos]]/Localiza_PN1112[[#This Row],[Casos]]</f>
        <v>0.83333333333333337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525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6</v>
      </c>
      <c r="I197" s="52">
        <f>+Muertes_PN_ACUM[[#This Row],[Fallecidos]]</f>
        <v>0</v>
      </c>
      <c r="J197" s="52">
        <f>+Recupera_PN_ACUM[[#This Row],[Recuperados]]</f>
        <v>0</v>
      </c>
      <c r="K197" s="52">
        <f>+Localiza_PN1112[[#This Row],[Casos]]-Localiza_PN1112[[#This Row],[Fallecidos]]-Localiza_PN1112[[#This Row],[Recuperados]]</f>
        <v>6</v>
      </c>
      <c r="L197" s="22">
        <f>+Localiza_PN1112[[#This Row],[Casos]]/(Localiza_PN1112[[#This Row],[Población]]/1000000)</f>
        <v>1493.6519790888724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0</v>
      </c>
      <c r="O197" s="22">
        <f>+Localiza_PN1112[[#This Row],[Activos]]/(Localiza_PN1112[[#This Row],[Población]]/1000000)</f>
        <v>1493.6519790888724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</v>
      </c>
      <c r="R197" s="28">
        <f>Localiza_PN1112[[#This Row],[Activos]]/Localiza_PN1112[[#This Row],[Casos]]</f>
        <v>1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377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6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5</v>
      </c>
      <c r="L198" s="22">
        <f>+Localiza_PN1112[[#This Row],[Casos]]/(Localiza_PN1112[[#This Row],[Población]]/1000000)</f>
        <v>4000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3333.3333333333335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0.16666666666666666</v>
      </c>
      <c r="R198" s="28">
        <f>Localiza_PN1112[[#This Row],[Activos]]/Localiza_PN1112[[#This Row],[Casos]]</f>
        <v>0.83333333333333337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175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6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4</v>
      </c>
      <c r="L199" s="22">
        <f>+Localiza_PN1112[[#This Row],[Casos]]/(Localiza_PN1112[[#This Row],[Población]]/1000000)</f>
        <v>4037.6850605652762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2691.7900403768508</v>
      </c>
      <c r="P199" s="28">
        <f>+Localiza_PN1112[[#This Row],[Fallecidos]]/Localiza_PN1112[[#This Row],[Casos]]</f>
        <v>0.16666666666666666</v>
      </c>
      <c r="Q199" s="28">
        <f>+Localiza_PN1112[[#This Row],[Recuperados]]/Localiza_PN1112[[#This Row],[Casos]]</f>
        <v>0.16666666666666666</v>
      </c>
      <c r="R199" s="28">
        <f>Localiza_PN1112[[#This Row],[Activos]]/Localiza_PN1112[[#This Row],[Casos]]</f>
        <v>0.66666666666666663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526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6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5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0.16666666666666666</v>
      </c>
      <c r="R200" s="28">
        <f>Localiza_PN1112[[#This Row],[Activos]]/Localiza_PN1112[[#This Row],[Casos]]</f>
        <v>0.83333333333333337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527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4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3</v>
      </c>
      <c r="L201" s="22">
        <f>+Localiza_PN1112[[#This Row],[Casos]]/(Localiza_PN1112[[#This Row],[Población]]/1000000)</f>
        <v>214.44271698922427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160.83203774191819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0.25</v>
      </c>
      <c r="R201" s="28">
        <f>Localiza_PN1112[[#This Row],[Activos]]/Localiza_PN1112[[#This Row],[Casos]]</f>
        <v>0.75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528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6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5</v>
      </c>
      <c r="L202" s="22">
        <f>+Localiza_PN1112[[#This Row],[Casos]]/(Localiza_PN1112[[#This Row],[Población]]/1000000)</f>
        <v>4827.0313757039421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4022.5261464199521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0.16666666666666666</v>
      </c>
      <c r="R202" s="28">
        <f>Localiza_PN1112[[#This Row],[Activos]]/Localiza_PN1112[[#This Row],[Casos]]</f>
        <v>0.83333333333333337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529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6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5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0.16666666666666666</v>
      </c>
      <c r="R203" s="28">
        <f>Localiza_PN1112[[#This Row],[Activos]]/Localiza_PN1112[[#This Row],[Casos]]</f>
        <v>0.83333333333333337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529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6</v>
      </c>
      <c r="I204" s="52">
        <f>+Muertes_PN_ACUM[[#This Row],[Fallecidos]]</f>
        <v>0</v>
      </c>
      <c r="J204" s="52">
        <f>+Recupera_PN_ACUM[[#This Row],[Recuperados]]</f>
        <v>1</v>
      </c>
      <c r="K204" s="52">
        <f>+Localiza_PN1112[[#This Row],[Casos]]-Localiza_PN1112[[#This Row],[Fallecidos]]-Localiza_PN1112[[#This Row],[Recuperados]]</f>
        <v>5</v>
      </c>
      <c r="L204" s="22">
        <f>+Localiza_PN1112[[#This Row],[Casos]]/(Localiza_PN1112[[#This Row],[Población]]/1000000)</f>
        <v>4511.2781954887214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751.87969924812035</v>
      </c>
      <c r="O204" s="22">
        <f>+Localiza_PN1112[[#This Row],[Activos]]/(Localiza_PN1112[[#This Row],[Población]]/1000000)</f>
        <v>3759.3984962406016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0.16666666666666666</v>
      </c>
      <c r="R204" s="28">
        <f>Localiza_PN1112[[#This Row],[Activos]]/Localiza_PN1112[[#This Row],[Casos]]</f>
        <v>0.83333333333333337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330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6</v>
      </c>
      <c r="I205" s="52">
        <f>+Muertes_PN_ACUM[[#This Row],[Fallecidos]]</f>
        <v>0</v>
      </c>
      <c r="J205" s="52">
        <f>+Recupera_PN_ACUM[[#This Row],[Recuperados]]</f>
        <v>1</v>
      </c>
      <c r="K205" s="52">
        <f>+Localiza_PN1112[[#This Row],[Casos]]-Localiza_PN1112[[#This Row],[Fallecidos]]-Localiza_PN1112[[#This Row],[Recuperados]]</f>
        <v>5</v>
      </c>
      <c r="L205" s="22">
        <f>+Localiza_PN1112[[#This Row],[Casos]]/(Localiza_PN1112[[#This Row],[Población]]/1000000)</f>
        <v>2110.4467112205416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351.74111853675691</v>
      </c>
      <c r="O205" s="22">
        <f>+Localiza_PN1112[[#This Row],[Activos]]/(Localiza_PN1112[[#This Row],[Población]]/1000000)</f>
        <v>1758.7055926837847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0.16666666666666666</v>
      </c>
      <c r="R205" s="28">
        <f>Localiza_PN1112[[#This Row],[Activos]]/Localiza_PN1112[[#This Row],[Casos]]</f>
        <v>0.83333333333333337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530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6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6</v>
      </c>
      <c r="L206" s="22">
        <f>+Localiza_PN1112[[#This Row],[Casos]]/(Localiza_PN1112[[#This Row],[Población]]/1000000)</f>
        <v>9836.0655737704928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9836.0655737704928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6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6</v>
      </c>
      <c r="L207" s="22">
        <f>+Localiza_PN1112[[#This Row],[Casos]]/(Localiza_PN1112[[#This Row],[Población]]/1000000)</f>
        <v>1099.9083409715859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1099.9083409715859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304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6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6</v>
      </c>
      <c r="L208" s="22">
        <f>+Localiza_PN1112[[#This Row],[Casos]]/(Localiza_PN1112[[#This Row],[Población]]/1000000)</f>
        <v>16042.780748663103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16042.780748663103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304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6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6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532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6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6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533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3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3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378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3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3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534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3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3</v>
      </c>
      <c r="L213" s="22">
        <f>+Localiza_PN1112[[#This Row],[Casos]]/(Localiza_PN1112[[#This Row],[Población]]/1000000)</f>
        <v>2457.002457002457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2457.002457002457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535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3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3</v>
      </c>
      <c r="L214" s="22">
        <f>+Localiza_PN1112[[#This Row],[Casos]]/(Localiza_PN1112[[#This Row],[Población]]/1000000)</f>
        <v>1064.2071656615822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1064.2071656615822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305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3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2</v>
      </c>
      <c r="L215" s="22">
        <f>+Localiza_PN1112[[#This Row],[Casos]]/(Localiza_PN1112[[#This Row],[Población]]/1000000)</f>
        <v>10676.156583629892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7117.4377224199288</v>
      </c>
      <c r="P215" s="28">
        <f>+Localiza_PN1112[[#This Row],[Fallecidos]]/Localiza_PN1112[[#This Row],[Casos]]</f>
        <v>0.33333333333333331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0.66666666666666663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536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3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3</v>
      </c>
      <c r="L216" s="22">
        <f>+Localiza_PN1112[[#This Row],[Casos]]/(Localiza_PN1112[[#This Row],[Población]]/1000000)</f>
        <v>3300.3300330033003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3300.3300330033003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537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3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3</v>
      </c>
      <c r="L217" s="22">
        <f>+Localiza_PN1112[[#This Row],[Casos]]/(Localiza_PN1112[[#This Row],[Población]]/1000000)</f>
        <v>1291.9896640826873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1291.9896640826873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538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3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3</v>
      </c>
      <c r="L218" s="22">
        <f>+Localiza_PN1112[[#This Row],[Casos]]/(Localiza_PN1112[[#This Row],[Población]]/1000000)</f>
        <v>2785.5153203342616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2785.5153203342616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539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3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3</v>
      </c>
      <c r="L219" s="22">
        <f>+Localiza_PN1112[[#This Row],[Casos]]/(Localiza_PN1112[[#This Row],[Población]]/1000000)</f>
        <v>7978.72340425532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7978.72340425532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540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3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3</v>
      </c>
      <c r="L220" s="22">
        <f>+Localiza_PN1112[[#This Row],[Casos]]/(Localiza_PN1112[[#This Row],[Población]]/1000000)</f>
        <v>4942.3393739703461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4942.3393739703461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541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3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3</v>
      </c>
      <c r="L221" s="22">
        <f>+Localiza_PN1112[[#This Row],[Casos]]/(Localiza_PN1112[[#This Row],[Población]]/1000000)</f>
        <v>3484.320557491289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3484.320557491289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542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3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3</v>
      </c>
      <c r="L222" s="22">
        <f>+Localiza_PN1112[[#This Row],[Casos]]/(Localiza_PN1112[[#This Row],[Población]]/1000000)</f>
        <v>2388.5350318471337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2388.5350318471337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543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3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3</v>
      </c>
      <c r="L223" s="22">
        <f>+Localiza_PN1112[[#This Row],[Casos]]/(Localiza_PN1112[[#This Row],[Población]]/1000000)</f>
        <v>4559.2705167173253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4559.2705167173253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543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3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3</v>
      </c>
      <c r="L224" s="22">
        <f>+Localiza_PN1112[[#This Row],[Casos]]/(Localiza_PN1112[[#This Row],[Población]]/1000000)</f>
        <v>2830.1886792452833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2830.1886792452833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544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3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3</v>
      </c>
      <c r="L225" s="22">
        <f>+Localiza_PN1112[[#This Row],[Casos]]/(Localiza_PN1112[[#This Row],[Población]]/1000000)</f>
        <v>2164.5021645021643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2164.5021645021643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545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3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3</v>
      </c>
      <c r="L226" s="22">
        <f>+Localiza_PN1112[[#This Row],[Casos]]/(Localiza_PN1112[[#This Row],[Población]]/1000000)</f>
        <v>10752.68817204301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10752.68817204301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546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3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3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547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3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3</v>
      </c>
      <c r="L228" s="22">
        <f>+Localiza_PN1112[[#This Row],[Casos]]/(Localiza_PN1112[[#This Row],[Población]]/1000000)</f>
        <v>9063.4441087613286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9063.4441087613286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548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3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3</v>
      </c>
      <c r="L229" s="22">
        <f>+Localiza_PN1112[[#This Row],[Casos]]/(Localiza_PN1112[[#This Row],[Población]]/1000000)</f>
        <v>978.79282218597064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978.79282218597064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549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3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3</v>
      </c>
      <c r="L230" s="22">
        <f>+Localiza_PN1112[[#This Row],[Casos]]/(Localiza_PN1112[[#This Row],[Población]]/1000000)</f>
        <v>5119.4539249146756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5119.4539249146756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550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3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3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550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3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3</v>
      </c>
      <c r="L232" s="22">
        <f>+Localiza_PN1112[[#This Row],[Casos]]/(Localiza_PN1112[[#This Row],[Población]]/1000000)</f>
        <v>2264.1509433962265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2264.1509433962265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551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3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3</v>
      </c>
      <c r="L233" s="22">
        <f>+Localiza_PN1112[[#This Row],[Casos]]/(Localiza_PN1112[[#This Row],[Población]]/1000000)</f>
        <v>947.8672985781991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947.8672985781991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552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4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4</v>
      </c>
      <c r="L234" s="22">
        <f>+Localiza_PN1112[[#This Row],[Casos]]/(Localiza_PN1112[[#This Row],[Población]]/1000000)</f>
        <v>6299.2125984251961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6299.2125984251961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553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3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3</v>
      </c>
      <c r="L235" s="22">
        <f>+Localiza_PN1112[[#This Row],[Casos]]/(Localiza_PN1112[[#This Row],[Población]]/1000000)</f>
        <v>2793.2960893854747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2793.2960893854747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554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3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3</v>
      </c>
      <c r="L236" s="22">
        <f>+Localiza_PN1112[[#This Row],[Casos]]/(Localiza_PN1112[[#This Row],[Población]]/1000000)</f>
        <v>4166.6666666666661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4166.6666666666661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555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3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3</v>
      </c>
      <c r="L237" s="22">
        <f>+Localiza_PN1112[[#This Row],[Casos]]/(Localiza_PN1112[[#This Row],[Población]]/1000000)</f>
        <v>2535.9256128486895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2535.9256128486895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555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3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3</v>
      </c>
      <c r="L238" s="22">
        <f>+Localiza_PN1112[[#This Row],[Casos]]/(Localiza_PN1112[[#This Row],[Población]]/1000000)</f>
        <v>1302.6487190620931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1302.6487190620931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243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3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3</v>
      </c>
      <c r="L239" s="22">
        <f>+Localiza_PN1112[[#This Row],[Casos]]/(Localiza_PN1112[[#This Row],[Población]]/1000000)</f>
        <v>1752.3364485981308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1752.3364485981308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556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3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3</v>
      </c>
      <c r="L240" s="22">
        <f>+Localiza_PN1112[[#This Row],[Casos]]/(Localiza_PN1112[[#This Row],[Población]]/1000000)</f>
        <v>1165.5011655011656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1165.5011655011656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226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3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3</v>
      </c>
      <c r="L241" s="22">
        <f>+Localiza_PN1112[[#This Row],[Casos]]/(Localiza_PN1112[[#This Row],[Población]]/1000000)</f>
        <v>358.4657665192974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358.4657665192974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557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3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3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558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3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3</v>
      </c>
      <c r="L243" s="22">
        <f>+Localiza_PN1112[[#This Row],[Casos]]/(Localiza_PN1112[[#This Row],[Población]]/1000000)</f>
        <v>1529.8317185109638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1529.8317185109638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559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3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3</v>
      </c>
      <c r="L244" s="22">
        <f>+Localiza_PN1112[[#This Row],[Casos]]/(Localiza_PN1112[[#This Row],[Población]]/1000000)</f>
        <v>1163.6927851047324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1163.6927851047324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379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3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3</v>
      </c>
      <c r="L245" s="22">
        <f>+Localiza_PN1112[[#This Row],[Casos]]/(Localiza_PN1112[[#This Row],[Población]]/1000000)</f>
        <v>5102.0408163265311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5102.0408163265311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560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3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3</v>
      </c>
      <c r="L246" s="22">
        <f>+Localiza_PN1112[[#This Row],[Casos]]/(Localiza_PN1112[[#This Row],[Población]]/1000000)</f>
        <v>3222.34156820623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3222.34156820623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561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3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3</v>
      </c>
      <c r="L247" s="22">
        <f>+Localiza_PN1112[[#This Row],[Casos]]/(Localiza_PN1112[[#This Row],[Población]]/1000000)</f>
        <v>394.63299131807418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394.63299131807418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124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3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-3</v>
      </c>
      <c r="L248" s="22">
        <f>+Localiza_PN1112[[#This Row],[Casos]]/(Localiza_PN1112[[#This Row],[Población]]/1000000)</f>
        <v>1277.6831345826236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-1277.6831345826236</v>
      </c>
      <c r="P248" s="28">
        <f>+Localiza_PN1112[[#This Row],[Fallecidos]]/Localiza_PN1112[[#This Row],[Casos]]</f>
        <v>2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-1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562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3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3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257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3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3</v>
      </c>
      <c r="L250" s="22">
        <f>+Localiza_PN1112[[#This Row],[Casos]]/(Localiza_PN1112[[#This Row],[Población]]/1000000)</f>
        <v>53.778861322242939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53.778861322242939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306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3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3</v>
      </c>
      <c r="L251" s="22">
        <f>+Localiza_PN1112[[#This Row],[Casos]]/(Localiza_PN1112[[#This Row],[Población]]/1000000)</f>
        <v>1256.281407035176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1256.281407035176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284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3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3</v>
      </c>
      <c r="L252" s="22">
        <f>+Localiza_PN1112[[#This Row],[Casos]]/(Localiza_PN1112[[#This Row],[Población]]/1000000)</f>
        <v>15544.041450777202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15544.041450777202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217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3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3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563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3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3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564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3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3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565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3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3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566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3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3</v>
      </c>
      <c r="L257" s="22">
        <f>+Localiza_PN1112[[#This Row],[Casos]]/(Localiza_PN1112[[#This Row],[Población]]/1000000)</f>
        <v>4518.0722891566265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4518.0722891566265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567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3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3</v>
      </c>
      <c r="L258" s="22">
        <f>+Localiza_PN1112[[#This Row],[Casos]]/(Localiza_PN1112[[#This Row],[Población]]/1000000)</f>
        <v>1597.4440894568691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1597.4440894568691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568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3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3</v>
      </c>
      <c r="L259" s="22">
        <f>+Localiza_PN1112[[#This Row],[Casos]]/(Localiza_PN1112[[#This Row],[Población]]/1000000)</f>
        <v>2281.3688212927759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2281.3688212927759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569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3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3</v>
      </c>
      <c r="L260" s="22">
        <f>+Localiza_PN1112[[#This Row],[Casos]]/(Localiza_PN1112[[#This Row],[Población]]/1000000)</f>
        <v>3778.337531486146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3778.337531486146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570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3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3</v>
      </c>
      <c r="L261" s="22">
        <f>+Localiza_PN1112[[#This Row],[Casos]]/(Localiza_PN1112[[#This Row],[Población]]/1000000)</f>
        <v>11152.416356877324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11152.416356877324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285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3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3</v>
      </c>
      <c r="L262" s="22">
        <f>+Localiza_PN1112[[#This Row],[Casos]]/(Localiza_PN1112[[#This Row],[Población]]/1000000)</f>
        <v>1110.2886750555144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1110.2886750555144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571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3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3</v>
      </c>
      <c r="L263" s="22">
        <f>+Localiza_PN1112[[#This Row],[Casos]]/(Localiza_PN1112[[#This Row],[Población]]/1000000)</f>
        <v>32967.032967032967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32967.032967032967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134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3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-2</v>
      </c>
      <c r="L264" s="22">
        <f>+Localiza_PN1112[[#This Row],[Casos]]/(Localiza_PN1112[[#This Row],[Población]]/1000000)</f>
        <v>3393.6651583710404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-2262.443438914027</v>
      </c>
      <c r="P264" s="28">
        <f>+Localiza_PN1112[[#This Row],[Fallecidos]]/Localiza_PN1112[[#This Row],[Casos]]</f>
        <v>1.6666666666666667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-0.66666666666666663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270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3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1</v>
      </c>
      <c r="L265" s="22">
        <f>+Localiza_PN1112[[#This Row],[Casos]]/(Localiza_PN1112[[#This Row],[Población]]/1000000)</f>
        <v>357.69643495886487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119.2321449862883</v>
      </c>
      <c r="P265" s="28">
        <f>+Localiza_PN1112[[#This Row],[Fallecidos]]/Localiza_PN1112[[#This Row],[Casos]]</f>
        <v>0.66666666666666663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0.33333333333333331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572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3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3</v>
      </c>
      <c r="L266" s="22">
        <f>+Localiza_PN1112[[#This Row],[Casos]]/(Localiza_PN1112[[#This Row],[Población]]/1000000)</f>
        <v>1586.4621893178212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1586.4621893178212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573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3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3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574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3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3</v>
      </c>
      <c r="L268" s="22">
        <f>+Localiza_PN1112[[#This Row],[Casos]]/(Localiza_PN1112[[#This Row],[Población]]/1000000)</f>
        <v>535.23639607493317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535.23639607493317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3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3</v>
      </c>
      <c r="L269" s="22">
        <f>+Localiza_PN1112[[#This Row],[Casos]]/(Localiza_PN1112[[#This Row],[Población]]/1000000)</f>
        <v>3012.0481927710844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3012.0481927710844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3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3</v>
      </c>
      <c r="L270" s="22">
        <f>+Localiza_PN1112[[#This Row],[Casos]]/(Localiza_PN1112[[#This Row],[Población]]/1000000)</f>
        <v>663.12997347480098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663.12997347480098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575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576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576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577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578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579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580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581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286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307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381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245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154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382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583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584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585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586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587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588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589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590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591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592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118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108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108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593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594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444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595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369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308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308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596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238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238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383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597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598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600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601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602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603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384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121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604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385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605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331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331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606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219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220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607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608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609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248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387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388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228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259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610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611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612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287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613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614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309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615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616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288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617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618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619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251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620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621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622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623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623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126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624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625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626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627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627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389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389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628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232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232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117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209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629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289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310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311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630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333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334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631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632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633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336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336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211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290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634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635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390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313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636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637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638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638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638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639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640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641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642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194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194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643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337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337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645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339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646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646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647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648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340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649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650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341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651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392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394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652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315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653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654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395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655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317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656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169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657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233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153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658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196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196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659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318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660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661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342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662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663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396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664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145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261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665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666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667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397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138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273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252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668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178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166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188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292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344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346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132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669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98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673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253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399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401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674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674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674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675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676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676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403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404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677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130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678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679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680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681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107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107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107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682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200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683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683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684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685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347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686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687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405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688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689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690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156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406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234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691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254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692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319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693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694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695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407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348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696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158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697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235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139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698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189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218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699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700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320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701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274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702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703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704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705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706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707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708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709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710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349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711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351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712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713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129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714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715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716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353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408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408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203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717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718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410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410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719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412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413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414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213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165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720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721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722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143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354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354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185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723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415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293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724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2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2</v>
      </c>
      <c r="L562" s="22">
        <f>+Localiza_PN1112[[#This Row],[Casos]]/(Localiza_PN1112[[#This Row],[Población]]/1000000)</f>
        <v>1047.6689366160292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1047.6689366160292</v>
      </c>
      <c r="P562" s="28">
        <f>+Localiza_PN1112[[#This Row],[Fallecidos]]/Localiza_PN1112[[#This Row],[Casos]]</f>
        <v>0</v>
      </c>
      <c r="Q562" s="28">
        <f>+Localiza_PN1112[[#This Row],[Recuperados]]/Localiza_PN1112[[#This Row],[Casos]]</f>
        <v>0</v>
      </c>
      <c r="R562" s="28">
        <f>Localiza_PN1112[[#This Row],[Activos]]/Localiza_PN1112[[#This Row],[Casos]]</f>
        <v>1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725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726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411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727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204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728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303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729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190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275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114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294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262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730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730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730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730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730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295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172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172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172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355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731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732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416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733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160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736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229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737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296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127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127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738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263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263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739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739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740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206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206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398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741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356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417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276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276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742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742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742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743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744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418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418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419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745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746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747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748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277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749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750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751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752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753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754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420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755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756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97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757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758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759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195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422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760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184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423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761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762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763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764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765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766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767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768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769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770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771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772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773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159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774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775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776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777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230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321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778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106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359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779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171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780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781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814</v>
      </c>
      <c r="B3" s="30" t="s">
        <v>1</v>
      </c>
      <c r="C3" s="30" t="s">
        <v>815</v>
      </c>
      <c r="D3" s="30" t="s">
        <v>816</v>
      </c>
      <c r="E3" s="30" t="s">
        <v>817</v>
      </c>
      <c r="F3" s="36" t="s">
        <v>801</v>
      </c>
      <c r="G3" s="37" t="s">
        <v>795</v>
      </c>
      <c r="H3" s="38" t="s">
        <v>786</v>
      </c>
      <c r="I3" s="39" t="s">
        <v>802</v>
      </c>
      <c r="J3" s="36" t="s">
        <v>803</v>
      </c>
      <c r="K3" s="37" t="s">
        <v>804</v>
      </c>
      <c r="L3" s="38" t="s">
        <v>805</v>
      </c>
      <c r="M3" s="39" t="s">
        <v>806</v>
      </c>
      <c r="N3" s="37" t="s">
        <v>807</v>
      </c>
      <c r="O3" s="38" t="s">
        <v>808</v>
      </c>
      <c r="P3" s="39" t="s">
        <v>809</v>
      </c>
    </row>
    <row r="4" spans="1:16">
      <c r="A4">
        <v>1</v>
      </c>
      <c r="B4" t="s">
        <v>161</v>
      </c>
      <c r="C4">
        <v>9.2170095443725586</v>
      </c>
      <c r="D4">
        <v>-82.584602355957031</v>
      </c>
      <c r="E4" s="27">
        <v>125461</v>
      </c>
      <c r="F4" s="22">
        <f>+'Casos ACUM Prov'!C4</f>
        <v>346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262</v>
      </c>
      <c r="J4" s="22">
        <f>+Localiza_PN11[[#This Row],[Casos]]/(Localiza_PN11[[#This Row],[Poblacion Provincia]]/1000000)</f>
        <v>2757.8291261826384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2088.2983556643103</v>
      </c>
      <c r="N4" s="28">
        <f>+IFERROR(Localiza_PN11[[#This Row],[Fallecidos]]/Localiza_PN11[[#This Row],[Casos]],0)</f>
        <v>2.8901734104046241E-3</v>
      </c>
      <c r="O4" s="28">
        <f>+IFERROR(Localiza_PN11[[#This Row],[Recuperados]]/Localiza_PN11[[#This Row],[Casos]],0)</f>
        <v>0.23988439306358381</v>
      </c>
      <c r="P4" s="28">
        <f>+IFERROR(Localiza_PN11[[#This Row],[Activos]]/Localiza_PN11[[#This Row],[Casos]],0)</f>
        <v>0.75722543352601157</v>
      </c>
    </row>
    <row r="5" spans="1:16">
      <c r="A5">
        <v>2</v>
      </c>
      <c r="B5" t="s">
        <v>198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136</v>
      </c>
      <c r="C6">
        <v>9.18634033203125</v>
      </c>
      <c r="D6">
        <v>-80.013198852539063</v>
      </c>
      <c r="E6" s="27">
        <v>241928</v>
      </c>
      <c r="F6" s="22">
        <f>+'Casos ACUM Prov'!C6</f>
        <v>568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203</v>
      </c>
      <c r="J6" s="22">
        <f>+Localiza_PN11[[#This Row],[Casos]]/(Localiza_PN11[[#This Row],[Poblacion Provincia]]/1000000)</f>
        <v>2347.8059587976586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839.092622598459</v>
      </c>
      <c r="N6" s="28">
        <f>+IFERROR(Localiza_PN11[[#This Row],[Fallecidos]]/Localiza_PN11[[#This Row],[Casos]],0)</f>
        <v>2.6408450704225352E-2</v>
      </c>
      <c r="O6" s="28">
        <f>+IFERROR(Localiza_PN11[[#This Row],[Recuperados]]/Localiza_PN11[[#This Row],[Casos]],0)</f>
        <v>0.61619718309859151</v>
      </c>
      <c r="P6" s="28">
        <f>+IFERROR(Localiza_PN11[[#This Row],[Activos]]/Localiza_PN11[[#This Row],[Casos]],0)</f>
        <v>0.35739436619718312</v>
      </c>
    </row>
    <row r="7" spans="1:16">
      <c r="A7">
        <v>4</v>
      </c>
      <c r="B7" t="s">
        <v>147</v>
      </c>
      <c r="C7">
        <v>8.4871597290039063</v>
      </c>
      <c r="D7">
        <v>-82.403701782226563</v>
      </c>
      <c r="E7" s="27">
        <v>416873</v>
      </c>
      <c r="F7" s="22">
        <f>+'Casos ACUM Prov'!C7</f>
        <v>468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203</v>
      </c>
      <c r="J7" s="22">
        <f>+Localiza_PN11[[#This Row],[Casos]]/(Localiza_PN11[[#This Row],[Poblacion Provincia]]/1000000)</f>
        <v>1122.6440666581909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486.95885797353151</v>
      </c>
      <c r="N7" s="28">
        <f>+IFERROR(Localiza_PN11[[#This Row],[Fallecidos]]/Localiza_PN11[[#This Row],[Casos]],0)</f>
        <v>1.9230769230769232E-2</v>
      </c>
      <c r="O7" s="28">
        <f>+IFERROR(Localiza_PN11[[#This Row],[Recuperados]]/Localiza_PN11[[#This Row],[Casos]],0)</f>
        <v>0.54700854700854706</v>
      </c>
      <c r="P7" s="28">
        <f>+IFERROR(Localiza_PN11[[#This Row],[Activos]]/Localiza_PN11[[#This Row],[Casos]],0)</f>
        <v>0.43376068376068377</v>
      </c>
    </row>
    <row r="8" spans="1:16">
      <c r="A8">
        <v>5</v>
      </c>
      <c r="B8" t="s">
        <v>151</v>
      </c>
      <c r="C8">
        <v>8.1684103012084961</v>
      </c>
      <c r="D8">
        <v>-77.922096252441406</v>
      </c>
      <c r="E8" s="27">
        <v>48378</v>
      </c>
      <c r="F8" s="22">
        <f>+'Casos ACUM Prov'!C8</f>
        <v>318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153</v>
      </c>
      <c r="J8" s="22">
        <f>+Localiza_PN11[[#This Row],[Casos]]/(Localiza_PN11[[#This Row],[Poblacion Provincia]]/1000000)</f>
        <v>6573.2357683244454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3162.5945677787427</v>
      </c>
      <c r="N8" s="28">
        <f>+IFERROR(Localiza_PN11[[#This Row],[Fallecidos]]/Localiza_PN11[[#This Row],[Casos]],0)</f>
        <v>9.433962264150943E-3</v>
      </c>
      <c r="O8" s="28">
        <f>+IFERROR(Localiza_PN11[[#This Row],[Recuperados]]/Localiza_PN11[[#This Row],[Casos]],0)</f>
        <v>0.50943396226415094</v>
      </c>
      <c r="P8" s="28">
        <f>+IFERROR(Localiza_PN11[[#This Row],[Activos]]/Localiza_PN11[[#This Row],[Casos]],0)</f>
        <v>0.48113207547169812</v>
      </c>
    </row>
    <row r="9" spans="1:16">
      <c r="A9">
        <v>6</v>
      </c>
      <c r="B9" t="s">
        <v>154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246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96</v>
      </c>
      <c r="C11">
        <v>9.0696096420288086</v>
      </c>
      <c r="D11">
        <v>-78.849601745605469</v>
      </c>
      <c r="E11" s="27">
        <v>1249032</v>
      </c>
      <c r="F11" s="22">
        <f>+'Casos ACUM Prov'!C11</f>
        <v>10715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4738</v>
      </c>
      <c r="J11" s="22">
        <f>+Localiza_PN11[[#This Row],[Casos]]/(Localiza_PN11[[#This Row],[Poblacion Provincia]]/1000000)</f>
        <v>8578.6433013725837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3793.3375606069344</v>
      </c>
      <c r="N11" s="28">
        <f>+IFERROR(Localiza_PN11[[#This Row],[Fallecidos]]/Localiza_PN11[[#This Row],[Casos]],0)</f>
        <v>2.1838544097060195E-2</v>
      </c>
      <c r="O11" s="28">
        <f>+IFERROR(Localiza_PN11[[#This Row],[Recuperados]]/Localiza_PN11[[#This Row],[Casos]],0)</f>
        <v>0.53597760149323381</v>
      </c>
      <c r="P11" s="28">
        <f>+IFERROR(Localiza_PN11[[#This Row],[Activos]]/Localiza_PN11[[#This Row],[Casos]],0)</f>
        <v>0.44218385440970603</v>
      </c>
    </row>
    <row r="12" spans="1:16">
      <c r="A12">
        <v>9</v>
      </c>
      <c r="B12" t="s">
        <v>109</v>
      </c>
      <c r="C12">
        <v>8.0782098770141602</v>
      </c>
      <c r="D12">
        <v>-81.134902954101563</v>
      </c>
      <c r="E12" s="27">
        <v>226991</v>
      </c>
      <c r="F12" s="22">
        <f>+'Casos ACUM Prov'!C12</f>
        <v>816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531</v>
      </c>
      <c r="I12" s="22">
        <f>+Localiza_PN11[[#This Row],[Casos]]-Localiza_PN11[[#This Row],[Fallecidos]]-Localiza_PN11[[#This Row],[Recuperados]]</f>
        <v>278</v>
      </c>
      <c r="J12" s="22">
        <f>+Localiza_PN11[[#This Row],[Casos]]/(Localiza_PN11[[#This Row],[Poblacion Provincia]]/1000000)</f>
        <v>3594.856183725346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2339.2997960271555</v>
      </c>
      <c r="M12" s="22">
        <f>+Localiza_PN11[[#This Row],[Activos]]/(Localiza_PN11[[#This Row],[Poblacion Provincia]]/1000000)</f>
        <v>1224.7181606319193</v>
      </c>
      <c r="N12" s="28">
        <f>+IFERROR(Localiza_PN11[[#This Row],[Fallecidos]]/Localiza_PN11[[#This Row],[Casos]],0)</f>
        <v>8.5784313725490204E-3</v>
      </c>
      <c r="O12" s="28">
        <f>+IFERROR(Localiza_PN11[[#This Row],[Recuperados]]/Localiza_PN11[[#This Row],[Casos]],0)</f>
        <v>0.65073529411764708</v>
      </c>
      <c r="P12" s="28">
        <f>+IFERROR(Localiza_PN11[[#This Row],[Activos]]/Localiza_PN11[[#This Row],[Casos]],0)</f>
        <v>0.34068627450980393</v>
      </c>
    </row>
    <row r="13" spans="1:16">
      <c r="A13">
        <v>10</v>
      </c>
      <c r="B13" t="s">
        <v>144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249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182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99</v>
      </c>
      <c r="C16">
        <v>8.8275299072265625</v>
      </c>
      <c r="D16">
        <v>-79.904403686523438</v>
      </c>
      <c r="E16" s="27">
        <v>464038</v>
      </c>
      <c r="F16" s="22">
        <f>+'Casos ACUM Prov'!C16</f>
        <v>3101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950</v>
      </c>
      <c r="J16" s="22">
        <f>+Localiza_PN11[[#This Row],[Casos]]/(Localiza_PN11[[#This Row],[Poblacion Provincia]]/1000000)</f>
        <v>6682.6423698059207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2047.2461307048129</v>
      </c>
      <c r="N16" s="28">
        <f>+IFERROR(Localiza_PN11[[#This Row],[Fallecidos]]/Localiza_PN11[[#This Row],[Casos]],0)</f>
        <v>2.7410512737826506E-2</v>
      </c>
      <c r="O16" s="28">
        <f>+IFERROR(Localiza_PN11[[#This Row],[Recuperados]]/Localiza_PN11[[#This Row],[Casos]],0)</f>
        <v>0.66623669783940664</v>
      </c>
      <c r="P16" s="28">
        <f>+IFERROR(Localiza_PN11[[#This Row],[Activos]]/Localiza_PN11[[#This Row],[Casos]],0)</f>
        <v>0.30635278942276684</v>
      </c>
    </row>
    <row r="17" spans="1:16" ht="15">
      <c r="A17" s="32">
        <v>99</v>
      </c>
      <c r="B17" s="32" t="s">
        <v>818</v>
      </c>
      <c r="C17" s="32"/>
      <c r="D17" s="32"/>
      <c r="E17" s="33">
        <f>SUBTOTAL(109,E4:E16)</f>
        <v>3405813</v>
      </c>
      <c r="F17" s="34">
        <f>SUBTOTAL(109,F4:F16)</f>
        <v>16869</v>
      </c>
      <c r="G17" s="34">
        <f>SUBTOTAL(109,G4:G16)</f>
        <v>377</v>
      </c>
      <c r="H17" s="34">
        <f>SUBTOTAL(109,H4:H16)</f>
        <v>9542</v>
      </c>
      <c r="I17" s="34">
        <f>SUBTOTAL(109,I4:I16)</f>
        <v>6950</v>
      </c>
      <c r="J17" s="34">
        <f>+Localiza_PN11[[#This Row],[Casos]]/(Localiza_PN11[[#This Row],[Poblacion Provincia]]/1000000)</f>
        <v>4953.0024108781072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2801.6805385380817</v>
      </c>
      <c r="M17" s="34">
        <f>+Localiza_PN11[[#This Row],[Activos]]/(Localiza_PN11[[#This Row],[Poblacion Provincia]]/1000000)</f>
        <v>2040.6287720435619</v>
      </c>
      <c r="N17" s="35">
        <f>+IFERROR(Localiza_PN11[[#This Row],[Fallecidos]]/Localiza_PN11[[#This Row],[Casos]],0)</f>
        <v>2.2348686940541821E-2</v>
      </c>
      <c r="O17" s="35">
        <f>+IFERROR(Localiza_PN11[[#This Row],[Recuperados]]/Localiza_PN11[[#This Row],[Casos]],0)</f>
        <v>0.56565297290888616</v>
      </c>
      <c r="P17" s="35">
        <f>+IFERROR(Localiza_PN11[[#This Row],[Activos]]/Localiza_PN11[[#This Row],[Casos]],0)</f>
        <v>0.41199834015057207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819</v>
      </c>
      <c r="B10" t="s">
        <v>820</v>
      </c>
      <c r="C10" t="s">
        <v>814</v>
      </c>
      <c r="D10" t="s">
        <v>1</v>
      </c>
      <c r="E10" t="s">
        <v>815</v>
      </c>
      <c r="F10" t="s">
        <v>816</v>
      </c>
      <c r="G10" t="s">
        <v>817</v>
      </c>
      <c r="H10" t="s">
        <v>821</v>
      </c>
      <c r="I10" t="s">
        <v>2</v>
      </c>
      <c r="J10" t="s">
        <v>822</v>
      </c>
      <c r="K10" t="s">
        <v>823</v>
      </c>
      <c r="L10" t="s">
        <v>824</v>
      </c>
      <c r="M10" t="s">
        <v>797</v>
      </c>
      <c r="N10" t="s">
        <v>3</v>
      </c>
      <c r="O10" t="s">
        <v>798</v>
      </c>
      <c r="P10" t="s">
        <v>799</v>
      </c>
      <c r="Q10" t="s">
        <v>800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161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161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265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161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440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161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471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161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701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161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754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161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167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168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161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167</v>
      </c>
      <c r="J17">
        <v>9.3393001556396484</v>
      </c>
      <c r="K17">
        <v>-82.460800170898438</v>
      </c>
      <c r="L17">
        <v>98310</v>
      </c>
      <c r="M17">
        <v>10203</v>
      </c>
      <c r="N17" t="s">
        <v>285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161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167</v>
      </c>
      <c r="J18">
        <v>9.3393001556396484</v>
      </c>
      <c r="K18">
        <v>-82.460800170898438</v>
      </c>
      <c r="L18">
        <v>98310</v>
      </c>
      <c r="M18">
        <v>10204</v>
      </c>
      <c r="N18" t="s">
        <v>557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161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167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161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167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161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167</v>
      </c>
      <c r="J21">
        <v>9.3393001556396484</v>
      </c>
      <c r="K21">
        <v>-82.460800170898438</v>
      </c>
      <c r="L21">
        <v>98310</v>
      </c>
      <c r="M21">
        <v>10208</v>
      </c>
      <c r="N21" t="s">
        <v>492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161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222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385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161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167</v>
      </c>
      <c r="J23">
        <v>9.3393001556396484</v>
      </c>
      <c r="K23">
        <v>-82.460800170898438</v>
      </c>
      <c r="L23">
        <v>98310</v>
      </c>
      <c r="M23">
        <v>10210</v>
      </c>
      <c r="N23" t="s">
        <v>624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161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167</v>
      </c>
      <c r="J24">
        <v>9.3393001556396484</v>
      </c>
      <c r="K24">
        <v>-82.460800170898438</v>
      </c>
      <c r="L24">
        <v>98310</v>
      </c>
      <c r="M24">
        <v>10213</v>
      </c>
      <c r="N24" t="s">
        <v>239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161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167</v>
      </c>
      <c r="J25">
        <v>9.3393001556396484</v>
      </c>
      <c r="K25">
        <v>-82.460800170898438</v>
      </c>
      <c r="L25">
        <v>98310</v>
      </c>
      <c r="M25">
        <v>10214</v>
      </c>
      <c r="N25" t="s">
        <v>556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161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167</v>
      </c>
      <c r="J26">
        <v>9.3393001556396484</v>
      </c>
      <c r="K26">
        <v>-82.460800170898438</v>
      </c>
      <c r="L26">
        <v>98310</v>
      </c>
      <c r="M26">
        <v>10215</v>
      </c>
      <c r="N26" t="s">
        <v>284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161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167</v>
      </c>
      <c r="J27">
        <v>9.3393001556396484</v>
      </c>
      <c r="K27">
        <v>-82.460800170898438</v>
      </c>
      <c r="L27">
        <v>98310</v>
      </c>
      <c r="M27">
        <v>10216</v>
      </c>
      <c r="N27" t="s">
        <v>306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161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167</v>
      </c>
      <c r="J28">
        <v>9.3393001556396484</v>
      </c>
      <c r="K28">
        <v>-82.460800170898438</v>
      </c>
      <c r="L28">
        <v>98310</v>
      </c>
      <c r="M28">
        <v>10217</v>
      </c>
      <c r="N28" t="s">
        <v>217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161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161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196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161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274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161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702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161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349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161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297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161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222</v>
      </c>
      <c r="J35">
        <v>9.0665998458862305</v>
      </c>
      <c r="K35">
        <v>-82.55999755859375</v>
      </c>
      <c r="L35">
        <v>0</v>
      </c>
      <c r="M35">
        <v>10401</v>
      </c>
      <c r="N35" t="s">
        <v>278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161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222</v>
      </c>
      <c r="J36">
        <v>9.0665998458862305</v>
      </c>
      <c r="K36">
        <v>-82.55999755859375</v>
      </c>
      <c r="L36">
        <v>0</v>
      </c>
      <c r="M36">
        <v>10402</v>
      </c>
      <c r="N36" t="s">
        <v>223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161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222</v>
      </c>
      <c r="J37">
        <v>9.0665998458862305</v>
      </c>
      <c r="K37">
        <v>-82.55999755859375</v>
      </c>
      <c r="L37">
        <v>0</v>
      </c>
      <c r="M37">
        <v>10403</v>
      </c>
      <c r="N37" t="s">
        <v>366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161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222</v>
      </c>
      <c r="J38">
        <v>9.0665998458862305</v>
      </c>
      <c r="K38">
        <v>-82.55999755859375</v>
      </c>
      <c r="L38">
        <v>0</v>
      </c>
      <c r="M38">
        <v>10404</v>
      </c>
      <c r="N38" t="s">
        <v>664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161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222</v>
      </c>
      <c r="J39">
        <v>9.0665998458862305</v>
      </c>
      <c r="K39">
        <v>-82.55999755859375</v>
      </c>
      <c r="L39">
        <v>0</v>
      </c>
      <c r="M39">
        <v>10405</v>
      </c>
      <c r="N39" t="s">
        <v>769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161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222</v>
      </c>
      <c r="J40">
        <v>9.0665998458862305</v>
      </c>
      <c r="K40">
        <v>-82.55999755859375</v>
      </c>
      <c r="L40">
        <v>0</v>
      </c>
      <c r="M40">
        <v>10406</v>
      </c>
      <c r="N40" t="s">
        <v>770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147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148</v>
      </c>
      <c r="J41">
        <v>8.379460334777832</v>
      </c>
      <c r="K41">
        <v>-82.618400573730469</v>
      </c>
      <c r="L41">
        <v>16508</v>
      </c>
      <c r="M41">
        <v>40101</v>
      </c>
      <c r="N41" t="s">
        <v>236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147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148</v>
      </c>
      <c r="J42">
        <v>8.379460334777832</v>
      </c>
      <c r="K42">
        <v>-82.618400573730469</v>
      </c>
      <c r="L42">
        <v>16508</v>
      </c>
      <c r="M42">
        <v>40102</v>
      </c>
      <c r="N42" t="s">
        <v>149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147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148</v>
      </c>
      <c r="J43">
        <v>8.379460334777832</v>
      </c>
      <c r="K43">
        <v>-82.618400573730469</v>
      </c>
      <c r="L43">
        <v>16508</v>
      </c>
      <c r="M43">
        <v>40103</v>
      </c>
      <c r="N43" t="s">
        <v>226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147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148</v>
      </c>
      <c r="J44">
        <v>8.379460334777832</v>
      </c>
      <c r="K44">
        <v>-82.618400573730469</v>
      </c>
      <c r="L44">
        <v>16508</v>
      </c>
      <c r="M44">
        <v>40104</v>
      </c>
      <c r="N44" t="s">
        <v>380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147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148</v>
      </c>
      <c r="J45">
        <v>8.379460334777832</v>
      </c>
      <c r="K45">
        <v>-82.618400573730469</v>
      </c>
      <c r="L45">
        <v>16508</v>
      </c>
      <c r="M45">
        <v>40105</v>
      </c>
      <c r="N45" t="s">
        <v>675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147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148</v>
      </c>
      <c r="J46">
        <v>8.379460334777832</v>
      </c>
      <c r="K46">
        <v>-82.618400573730469</v>
      </c>
      <c r="L46">
        <v>16508</v>
      </c>
      <c r="M46">
        <v>40106</v>
      </c>
      <c r="N46" t="s">
        <v>710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147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148</v>
      </c>
      <c r="J47">
        <v>8.379460334777832</v>
      </c>
      <c r="K47">
        <v>-82.618400573730469</v>
      </c>
      <c r="L47">
        <v>16508</v>
      </c>
      <c r="M47">
        <v>40107</v>
      </c>
      <c r="N47" t="s">
        <v>419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147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148</v>
      </c>
      <c r="J48">
        <v>8.379460334777832</v>
      </c>
      <c r="K48">
        <v>-82.618400573730469</v>
      </c>
      <c r="L48">
        <v>16508</v>
      </c>
      <c r="M48">
        <v>40108</v>
      </c>
      <c r="N48" t="s">
        <v>465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147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148</v>
      </c>
      <c r="J49">
        <v>8.379460334777832</v>
      </c>
      <c r="K49">
        <v>-82.618400573730469</v>
      </c>
      <c r="L49">
        <v>16508</v>
      </c>
      <c r="M49">
        <v>40109</v>
      </c>
      <c r="N49" t="s">
        <v>166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147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212</v>
      </c>
      <c r="J50">
        <v>8.3222904205322266</v>
      </c>
      <c r="K50">
        <v>-82.881103515625</v>
      </c>
      <c r="L50">
        <v>55775</v>
      </c>
      <c r="M50">
        <v>40201</v>
      </c>
      <c r="N50" t="s">
        <v>235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147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212</v>
      </c>
      <c r="J51">
        <v>8.3222904205322266</v>
      </c>
      <c r="K51">
        <v>-82.881103515625</v>
      </c>
      <c r="L51">
        <v>55775</v>
      </c>
      <c r="M51">
        <v>40202</v>
      </c>
      <c r="N51" t="s">
        <v>634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147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212</v>
      </c>
      <c r="J52">
        <v>8.3222904205322266</v>
      </c>
      <c r="K52">
        <v>-82.881103515625</v>
      </c>
      <c r="L52">
        <v>55775</v>
      </c>
      <c r="M52">
        <v>40203</v>
      </c>
      <c r="N52" t="s">
        <v>348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147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212</v>
      </c>
      <c r="J53">
        <v>8.3222904205322266</v>
      </c>
      <c r="K53">
        <v>-82.881103515625</v>
      </c>
      <c r="L53">
        <v>55775</v>
      </c>
      <c r="M53">
        <v>40204</v>
      </c>
      <c r="N53" t="s">
        <v>221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147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212</v>
      </c>
      <c r="J54">
        <v>8.3222904205322266</v>
      </c>
      <c r="K54">
        <v>-82.881103515625</v>
      </c>
      <c r="L54">
        <v>55775</v>
      </c>
      <c r="M54">
        <v>40205</v>
      </c>
      <c r="N54" t="s">
        <v>213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147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255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256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147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255</v>
      </c>
      <c r="J56">
        <v>8.6161298751831055</v>
      </c>
      <c r="K56">
        <v>-82.572196960449219</v>
      </c>
      <c r="L56">
        <v>15029</v>
      </c>
      <c r="M56">
        <v>40302</v>
      </c>
      <c r="N56" t="s">
        <v>362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147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255</v>
      </c>
      <c r="J57">
        <v>8.6161298751831055</v>
      </c>
      <c r="K57">
        <v>-82.572196960449219</v>
      </c>
      <c r="L57">
        <v>15029</v>
      </c>
      <c r="M57">
        <v>40303</v>
      </c>
      <c r="N57" t="s">
        <v>494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147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255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570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147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255</v>
      </c>
      <c r="J59">
        <v>8.6161298751831055</v>
      </c>
      <c r="K59">
        <v>-82.572196960449219</v>
      </c>
      <c r="L59">
        <v>15029</v>
      </c>
      <c r="M59">
        <v>40305</v>
      </c>
      <c r="N59" t="s">
        <v>575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147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255</v>
      </c>
      <c r="J60">
        <v>8.6161298751831055</v>
      </c>
      <c r="K60">
        <v>-82.572196960449219</v>
      </c>
      <c r="L60">
        <v>15029</v>
      </c>
      <c r="M60">
        <v>40306</v>
      </c>
      <c r="N60" t="s">
        <v>676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147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255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107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147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255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420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147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214</v>
      </c>
      <c r="J63">
        <v>8.7486495971679688</v>
      </c>
      <c r="K63">
        <v>-82.412200927734375</v>
      </c>
      <c r="L63">
        <v>21370</v>
      </c>
      <c r="M63">
        <v>40401</v>
      </c>
      <c r="N63" t="s">
        <v>298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147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214</v>
      </c>
      <c r="J64">
        <v>8.7486495971679688</v>
      </c>
      <c r="K64">
        <v>-82.412200927734375</v>
      </c>
      <c r="L64">
        <v>21370</v>
      </c>
      <c r="M64">
        <v>40402</v>
      </c>
      <c r="N64" t="s">
        <v>458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147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214</v>
      </c>
      <c r="J65">
        <v>8.7486495971679688</v>
      </c>
      <c r="K65">
        <v>-82.412200927734375</v>
      </c>
      <c r="L65">
        <v>21370</v>
      </c>
      <c r="M65">
        <v>40403</v>
      </c>
      <c r="N65" t="s">
        <v>674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147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214</v>
      </c>
      <c r="J66">
        <v>8.7486495971679688</v>
      </c>
      <c r="K66">
        <v>-82.412200927734375</v>
      </c>
      <c r="L66">
        <v>21370</v>
      </c>
      <c r="M66">
        <v>40404</v>
      </c>
      <c r="N66" t="s">
        <v>215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147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214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591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147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214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651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147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383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147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227</v>
      </c>
      <c r="J70">
        <v>8.5545797348022461</v>
      </c>
      <c r="K70">
        <v>-82.704696655273438</v>
      </c>
      <c r="L70">
        <v>78209</v>
      </c>
      <c r="M70">
        <v>40502</v>
      </c>
      <c r="N70" t="s">
        <v>237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147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227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227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147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227</v>
      </c>
      <c r="J72">
        <v>8.5545797348022461</v>
      </c>
      <c r="K72">
        <v>-82.704696655273438</v>
      </c>
      <c r="L72">
        <v>78209</v>
      </c>
      <c r="M72">
        <v>40505</v>
      </c>
      <c r="N72" t="s">
        <v>568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147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384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147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227</v>
      </c>
      <c r="J74">
        <v>8.5545797348022461</v>
      </c>
      <c r="K74">
        <v>-82.704696655273438</v>
      </c>
      <c r="L74">
        <v>78209</v>
      </c>
      <c r="M74">
        <v>40507</v>
      </c>
      <c r="N74" t="s">
        <v>727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147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227</v>
      </c>
      <c r="J75">
        <v>8.5545797348022461</v>
      </c>
      <c r="K75">
        <v>-82.704696655273438</v>
      </c>
      <c r="L75">
        <v>78209</v>
      </c>
      <c r="M75">
        <v>40508</v>
      </c>
      <c r="N75" t="s">
        <v>417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147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227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742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147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227</v>
      </c>
      <c r="J77">
        <v>8.5545797348022461</v>
      </c>
      <c r="K77">
        <v>-82.704696655273438</v>
      </c>
      <c r="L77">
        <v>78209</v>
      </c>
      <c r="M77">
        <v>40510</v>
      </c>
      <c r="N77" t="s">
        <v>418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147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227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750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147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227</v>
      </c>
      <c r="J79">
        <v>8.5545797348022461</v>
      </c>
      <c r="K79">
        <v>-82.704696655273438</v>
      </c>
      <c r="L79">
        <v>78209</v>
      </c>
      <c r="M79">
        <v>40513</v>
      </c>
      <c r="N79" t="s">
        <v>512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147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227</v>
      </c>
      <c r="J80">
        <v>8.5545797348022461</v>
      </c>
      <c r="K80">
        <v>-82.704696655273438</v>
      </c>
      <c r="L80">
        <v>78209</v>
      </c>
      <c r="M80">
        <v>40514</v>
      </c>
      <c r="N80" t="s">
        <v>748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147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227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262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147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177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147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443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147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374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147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147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147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571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147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232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147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107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147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303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147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736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147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229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147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501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147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502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147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291</v>
      </c>
      <c r="J94">
        <v>8.6232995986938477</v>
      </c>
      <c r="K94">
        <v>-82.467002868652344</v>
      </c>
      <c r="L94">
        <v>25102</v>
      </c>
      <c r="M94">
        <v>40701</v>
      </c>
      <c r="N94" t="s">
        <v>327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147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291</v>
      </c>
      <c r="J95">
        <v>8.6232995986938477</v>
      </c>
      <c r="K95">
        <v>-82.467002868652344</v>
      </c>
      <c r="L95">
        <v>25102</v>
      </c>
      <c r="M95">
        <v>40702</v>
      </c>
      <c r="N95" t="s">
        <v>506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147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291</v>
      </c>
      <c r="J96">
        <v>8.6232995986938477</v>
      </c>
      <c r="K96">
        <v>-82.467002868652344</v>
      </c>
      <c r="L96">
        <v>25102</v>
      </c>
      <c r="M96">
        <v>40703</v>
      </c>
      <c r="N96" t="s">
        <v>643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147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291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693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147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291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694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147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291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721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147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291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755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147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291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194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147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270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270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147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270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584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147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270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337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147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270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673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147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270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712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147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350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351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147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350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538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147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350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549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147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350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552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147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350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741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147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324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413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147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324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451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147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324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325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147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324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661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147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324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406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147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324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739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147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324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505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147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324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263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147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275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389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147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275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593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147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275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619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147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275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275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147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275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739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147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416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583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147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416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447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147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416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449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147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416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172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147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416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416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147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442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757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147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442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140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147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442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482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147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442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524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147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442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594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147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442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620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147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442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695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147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442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706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147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442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773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147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358</v>
      </c>
      <c r="J139">
        <v>8.8073396682739258</v>
      </c>
      <c r="K139">
        <v>-82.6416015625</v>
      </c>
      <c r="L139">
        <v>0</v>
      </c>
      <c r="M139">
        <v>41401</v>
      </c>
      <c r="N139" t="s">
        <v>359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147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358</v>
      </c>
      <c r="J140">
        <v>8.8073396682739258</v>
      </c>
      <c r="K140">
        <v>-82.6416015625</v>
      </c>
      <c r="L140">
        <v>0</v>
      </c>
      <c r="M140">
        <v>41402</v>
      </c>
      <c r="N140" t="s">
        <v>481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147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358</v>
      </c>
      <c r="J141">
        <v>8.8073396682739258</v>
      </c>
      <c r="K141">
        <v>-82.6416015625</v>
      </c>
      <c r="L141">
        <v>0</v>
      </c>
      <c r="M141">
        <v>41403</v>
      </c>
      <c r="N141" t="s">
        <v>500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147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358</v>
      </c>
      <c r="J142">
        <v>8.8073396682739258</v>
      </c>
      <c r="K142">
        <v>-82.6416015625</v>
      </c>
      <c r="L142">
        <v>0</v>
      </c>
      <c r="M142">
        <v>41404</v>
      </c>
      <c r="N142" t="s">
        <v>397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147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358</v>
      </c>
      <c r="J143">
        <v>8.8073396682739258</v>
      </c>
      <c r="K143">
        <v>-82.6416015625</v>
      </c>
      <c r="L143">
        <v>0</v>
      </c>
      <c r="M143">
        <v>41405</v>
      </c>
      <c r="N143" t="s">
        <v>679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198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207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208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198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207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524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198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207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243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198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207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234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198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207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264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198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207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697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198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207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778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198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207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531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198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202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231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198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202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198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202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375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198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202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554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198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202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379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198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202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108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198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202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203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198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202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731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198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202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276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198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202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368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198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258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259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198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258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330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198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258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550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198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258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638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198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258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687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198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258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232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198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258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640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198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260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261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198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260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467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198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260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516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198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260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578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198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260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627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198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260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198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260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321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198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345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346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198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345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522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198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345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540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198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345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545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198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345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388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198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199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200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198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199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266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198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199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198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198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199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299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198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199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170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198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199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253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198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199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408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198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199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410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198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199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198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199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762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136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136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136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136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225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136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136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201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136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136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174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136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136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491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136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136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150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136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136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136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136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252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136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136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218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136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136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185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136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136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293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136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136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172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136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136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742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136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136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497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136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400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668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136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400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424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136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400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528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136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400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597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136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400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136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400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688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136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400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725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136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409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658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136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409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493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136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409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529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136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409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566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136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409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410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136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316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319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136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316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456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136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316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698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136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316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587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136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316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317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136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398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399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136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398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498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136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398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196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136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398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666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136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398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674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136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398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690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136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398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398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136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398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774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136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137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295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136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137</v>
      </c>
      <c r="J231">
        <v>8.8617897033691406</v>
      </c>
      <c r="K231">
        <v>-80.60150146484375</v>
      </c>
      <c r="L231">
        <v>0</v>
      </c>
      <c r="M231">
        <v>30602</v>
      </c>
      <c r="N231" t="s">
        <v>138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136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137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732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249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250</v>
      </c>
      <c r="J233">
        <v>8.420720100402832</v>
      </c>
      <c r="K233">
        <v>-77.606201171875</v>
      </c>
      <c r="L233">
        <v>7715</v>
      </c>
      <c r="M233">
        <v>110101</v>
      </c>
      <c r="N233" t="s">
        <v>302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249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250</v>
      </c>
      <c r="J234">
        <v>8.420720100402832</v>
      </c>
      <c r="K234">
        <v>-77.606201171875</v>
      </c>
      <c r="L234">
        <v>7715</v>
      </c>
      <c r="M234">
        <v>110102</v>
      </c>
      <c r="N234" t="s">
        <v>251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249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250</v>
      </c>
      <c r="J235">
        <v>8.420720100402832</v>
      </c>
      <c r="K235">
        <v>-77.606201171875</v>
      </c>
      <c r="L235">
        <v>7715</v>
      </c>
      <c r="M235">
        <v>110103</v>
      </c>
      <c r="N235" t="s">
        <v>395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249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411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412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249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411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592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144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145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144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157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144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189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144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182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271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277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182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271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448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182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271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462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182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271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326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182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271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474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182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271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560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182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271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396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182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271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272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182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244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582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182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244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468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182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244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286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182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244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307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182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244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381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182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244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245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182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244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704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182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244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724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182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364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373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182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364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430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182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364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365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182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364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372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182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364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480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182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364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595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182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364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655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182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364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665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182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364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683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182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364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720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182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364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747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182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364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763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182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364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503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182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364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504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182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364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662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182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475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476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182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475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581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182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475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589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182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475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621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182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475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751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182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426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455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182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426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427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182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426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431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182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426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478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182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426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509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182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426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542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182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426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547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182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426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576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182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426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577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182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426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544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182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426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548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182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444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445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182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444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580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182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444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444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182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444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663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182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444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686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182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444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457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182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444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758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182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369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369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182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369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435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182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369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714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182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369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756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182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369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266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182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183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726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182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183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186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182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183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579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182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183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653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182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183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184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182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428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738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182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428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429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182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428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642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182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428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737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182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428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768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151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247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248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151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247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464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151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247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247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151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247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564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151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247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590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151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247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699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151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247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411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151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247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746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151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247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753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151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247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761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151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152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553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151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152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367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151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152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680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151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152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152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151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152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696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151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152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779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151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152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171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151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152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153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151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152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197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151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205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715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151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205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718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151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205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360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151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205</v>
      </c>
      <c r="J333">
        <v>8.6035499572753906</v>
      </c>
      <c r="K333">
        <v>-78.213302612304688</v>
      </c>
      <c r="L333">
        <v>0</v>
      </c>
      <c r="M333">
        <v>50314</v>
      </c>
      <c r="N333" t="s">
        <v>499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151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205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716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151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205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206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151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205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780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154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301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154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308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154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318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154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390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154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355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154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335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629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154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335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141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154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335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486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154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335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559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154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335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336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154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335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707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154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335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708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154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393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394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154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393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517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154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393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514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154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393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519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154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393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308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154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393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610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154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393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647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154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393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648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154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393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628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154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343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344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154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343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477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154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343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650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154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343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638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154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343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684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154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343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558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154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343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657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154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343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561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154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402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404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154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402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154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402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646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154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402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636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154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402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403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154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402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692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154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402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407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154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328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347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154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328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622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154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328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539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154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328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329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154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328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543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154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328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376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154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328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354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154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328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713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154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338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356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154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338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488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154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338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555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154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338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533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154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338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339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246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386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573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246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386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526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246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386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534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246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386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574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246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386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598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246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386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387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246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386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632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246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386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635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246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386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530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246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386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685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246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334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246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436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246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441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246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518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246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520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246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535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246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537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246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543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246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606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246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607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246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609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246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614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246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630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246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631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246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667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246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674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246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683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246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717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246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730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246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734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246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418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246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745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246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771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246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772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246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246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288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246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246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529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246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246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238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246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246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603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246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246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623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246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246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625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246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246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337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246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246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392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246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246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639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246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246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354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246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246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127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246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246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760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246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246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425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246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246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777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246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246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377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246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314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315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246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314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363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246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314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437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246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314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495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246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314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487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246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314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519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246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314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562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246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314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219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246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314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310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246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314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637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246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314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659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246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644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681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246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644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645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246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644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656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246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644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703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246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644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669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246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234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691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246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234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515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246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234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618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246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234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676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246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234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677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246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432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759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246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432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433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246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432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466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246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432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511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246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432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513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246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432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523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246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432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563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246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432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572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246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432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616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246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432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463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246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432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586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96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599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735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96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599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600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96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599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602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96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599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605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96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599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682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96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599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723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96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141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142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96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141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269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96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141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378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96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141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209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96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141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740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96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141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187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96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141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195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96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452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484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96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452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453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96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452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569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96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452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678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96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452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765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96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96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190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96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96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112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96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96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127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96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96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121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96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96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105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96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96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128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96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96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140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96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96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158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96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96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114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96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96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130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96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96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96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96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108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96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96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107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96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96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120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96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96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113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96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96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126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96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96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98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96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96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160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96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96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97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96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96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117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96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96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102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96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96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123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96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96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96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96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131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96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103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122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96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103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104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96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103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135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96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103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169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96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103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96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103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125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96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103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119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96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103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96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103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143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96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670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752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96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670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671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96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670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672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99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100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101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99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100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118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99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100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178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99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100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263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99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100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115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99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100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106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99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100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116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99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100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155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99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210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216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99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210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323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99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210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99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210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371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99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210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489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99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210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490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99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210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513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99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210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615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99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210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289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99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210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211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99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210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776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99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210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230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99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210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742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99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240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241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99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240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322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99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240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454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99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240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99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240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483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99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240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532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99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240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389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99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240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273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99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240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320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99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240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99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240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749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99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164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99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99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279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99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361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99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193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99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170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99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257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99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134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99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154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99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585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99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588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99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99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99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233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99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292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99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156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99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99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276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99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303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729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99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303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527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99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303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304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99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303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576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99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303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601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99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303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99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303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633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99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303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391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99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303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730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109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191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192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109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191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510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109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191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608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109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191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596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109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191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204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109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438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460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109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438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439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109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438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485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109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438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521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109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438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550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109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438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109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438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611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109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438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613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109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438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617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109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438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626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109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438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660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109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438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730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109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267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268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109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267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479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109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267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546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109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267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652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109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267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730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109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267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733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109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267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508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109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267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623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109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219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220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109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219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446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109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219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450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109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219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638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109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219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728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109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219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109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219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304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109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310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311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109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310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473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109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310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495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109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310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536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109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310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551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109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310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555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109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310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641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109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310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689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109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310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700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109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310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173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109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310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775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109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310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781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109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310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654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109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282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342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109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282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567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109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282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604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109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282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336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109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282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405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109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282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472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109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282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283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109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282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764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109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352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353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109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352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627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109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352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646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109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352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767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109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352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470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109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114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294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109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114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496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109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114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649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109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114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711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109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114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172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109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114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730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109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205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206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109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205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461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109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205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507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109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205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525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109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205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541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109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205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565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109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205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719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109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205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722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109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110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111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109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110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238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109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110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228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109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110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612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109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110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254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109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110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296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109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110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179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109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110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194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109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110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370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109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110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242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109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110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173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109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110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766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109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110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165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109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110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188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109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110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743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109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110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744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109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180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181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109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180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363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109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180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459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109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180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469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109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180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305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109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180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380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109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180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287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109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180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705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109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180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408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109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180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109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180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382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109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180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309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109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109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434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109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513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109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709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109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357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caro marió</cp:lastModifiedBy>
  <cp:revision/>
  <dcterms:created xsi:type="dcterms:W3CDTF">2020-04-13T13:51:54Z</dcterms:created>
  <dcterms:modified xsi:type="dcterms:W3CDTF">2020-06-09T17:20:45Z</dcterms:modified>
  <cp:category/>
  <cp:contentStatus/>
</cp:coreProperties>
</file>