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6501" documentId="8_{989AFD0C-FA63-42EF-82BD-CD9A2BEB4896}" xr6:coauthVersionLast="45" xr6:coauthVersionMax="45" xr10:uidLastSave="{4F8A7801-3EE3-4972-A904-CD4839E54183}"/>
  <bookViews>
    <workbookView xWindow="-120" yWindow="-120" windowWidth="20730" windowHeight="11160" firstSheet="5" activeTab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Activos" sheetId="18" r:id="rId9"/>
    <sheet name="Muertes-PROV" sheetId="20" r:id="rId10"/>
    <sheet name="rECUPERA-prov" sheetId="21" r:id="rId11"/>
    <sheet name="LOCALIZA PN" sheetId="3" r:id="rId12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8" l="1"/>
  <c r="K6" i="18"/>
  <c r="K7" i="18"/>
  <c r="K8" i="18"/>
  <c r="K9" i="18"/>
  <c r="K10" i="18"/>
  <c r="K11" i="18"/>
  <c r="K12" i="18"/>
  <c r="K13" i="18"/>
  <c r="K14" i="18"/>
  <c r="K15" i="18"/>
  <c r="K16" i="18"/>
  <c r="K4" i="18"/>
  <c r="K5" i="21"/>
  <c r="K6" i="21"/>
  <c r="K7" i="21"/>
  <c r="K8" i="21"/>
  <c r="K9" i="21"/>
  <c r="K10" i="21"/>
  <c r="K11" i="21"/>
  <c r="K12" i="21"/>
  <c r="K13" i="21"/>
  <c r="K14" i="21"/>
  <c r="K15" i="21"/>
  <c r="K16" i="21"/>
  <c r="K4" i="21"/>
  <c r="M1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4" i="11"/>
  <c r="M2" i="11"/>
  <c r="N2" i="9" l="1"/>
  <c r="CU5" i="16" l="1"/>
  <c r="CU6" i="16"/>
  <c r="CU7" i="16"/>
  <c r="CU8" i="16"/>
  <c r="CU9" i="16"/>
  <c r="CU10" i="16"/>
  <c r="CU11" i="16"/>
  <c r="CU12" i="16"/>
  <c r="CU13" i="16"/>
  <c r="CU14" i="16"/>
  <c r="CU15" i="16"/>
  <c r="CU16" i="16"/>
  <c r="CU17" i="16"/>
  <c r="CU18" i="16"/>
  <c r="CU19" i="16"/>
  <c r="CU20" i="16"/>
  <c r="CU21" i="16"/>
  <c r="CU22" i="16"/>
  <c r="CU23" i="16"/>
  <c r="CU24" i="16"/>
  <c r="CU25" i="16"/>
  <c r="CU26" i="16"/>
  <c r="CU27" i="16"/>
  <c r="CU28" i="16"/>
  <c r="CU29" i="16"/>
  <c r="CU30" i="16"/>
  <c r="CU31" i="16"/>
  <c r="CU32" i="16"/>
  <c r="CU33" i="16"/>
  <c r="CU34" i="16"/>
  <c r="CU35" i="16"/>
  <c r="CU36" i="16"/>
  <c r="CU37" i="16"/>
  <c r="CU38" i="16"/>
  <c r="CU39" i="16"/>
  <c r="CU40" i="16"/>
  <c r="CU41" i="16"/>
  <c r="CU42" i="16"/>
  <c r="CU43" i="16"/>
  <c r="CU44" i="16"/>
  <c r="CU45" i="16"/>
  <c r="CU46" i="16"/>
  <c r="CU47" i="16"/>
  <c r="CU48" i="16"/>
  <c r="CU49" i="16"/>
  <c r="CU50" i="16"/>
  <c r="CU51" i="16"/>
  <c r="CU52" i="16"/>
  <c r="CU53" i="16"/>
  <c r="CU54" i="16"/>
  <c r="CU55" i="16"/>
  <c r="CU56" i="16"/>
  <c r="CU57" i="16"/>
  <c r="CU58" i="16"/>
  <c r="CU59" i="16"/>
  <c r="CU60" i="16"/>
  <c r="CU61" i="16"/>
  <c r="CU62" i="16"/>
  <c r="CU63" i="16"/>
  <c r="CU64" i="16"/>
  <c r="CU65" i="16"/>
  <c r="CU66" i="16"/>
  <c r="CU67" i="16"/>
  <c r="CU68" i="16"/>
  <c r="CU69" i="16"/>
  <c r="CU70" i="16"/>
  <c r="CU71" i="16"/>
  <c r="CU72" i="16"/>
  <c r="CU73" i="16"/>
  <c r="CU74" i="16"/>
  <c r="CU75" i="16"/>
  <c r="CU76" i="16"/>
  <c r="CU77" i="16"/>
  <c r="CU78" i="16"/>
  <c r="CU79" i="16"/>
  <c r="CU80" i="16"/>
  <c r="CU81" i="16"/>
  <c r="CU82" i="16"/>
  <c r="CU83" i="16"/>
  <c r="CU84" i="16"/>
  <c r="CU85" i="16"/>
  <c r="CU86" i="16"/>
  <c r="CU87" i="16"/>
  <c r="CU88" i="16"/>
  <c r="CU89" i="16"/>
  <c r="CU90" i="16"/>
  <c r="CU91" i="16"/>
  <c r="CU92" i="16"/>
  <c r="CU93" i="16"/>
  <c r="CU94" i="16"/>
  <c r="CU95" i="16"/>
  <c r="CU96" i="16"/>
  <c r="CU97" i="16"/>
  <c r="CU98" i="16"/>
  <c r="CU99" i="16"/>
  <c r="CU100" i="16"/>
  <c r="CU101" i="16"/>
  <c r="CU102" i="16"/>
  <c r="CU103" i="16"/>
  <c r="CU104" i="16"/>
  <c r="CU105" i="16"/>
  <c r="CU106" i="16"/>
  <c r="CU107" i="16"/>
  <c r="CU108" i="16"/>
  <c r="CU109" i="16"/>
  <c r="CU110" i="16"/>
  <c r="CU111" i="16"/>
  <c r="CU112" i="16"/>
  <c r="CU113" i="16"/>
  <c r="CU114" i="16"/>
  <c r="CU115" i="16"/>
  <c r="CU116" i="16"/>
  <c r="CU117" i="16"/>
  <c r="CU118" i="16"/>
  <c r="CU119" i="16"/>
  <c r="CU120" i="16"/>
  <c r="CU121" i="16"/>
  <c r="CU122" i="16"/>
  <c r="CU123" i="16"/>
  <c r="CU124" i="16"/>
  <c r="CU125" i="16"/>
  <c r="CU126" i="16"/>
  <c r="CU127" i="16"/>
  <c r="CU128" i="16"/>
  <c r="CU129" i="16"/>
  <c r="CU130" i="16"/>
  <c r="CU131" i="16"/>
  <c r="CU132" i="16"/>
  <c r="CU133" i="16"/>
  <c r="CU134" i="16"/>
  <c r="CU135" i="16"/>
  <c r="CU136" i="16"/>
  <c r="CU137" i="16"/>
  <c r="CU138" i="16"/>
  <c r="CU139" i="16"/>
  <c r="CU140" i="16"/>
  <c r="CU141" i="16"/>
  <c r="CU142" i="16"/>
  <c r="CU143" i="16"/>
  <c r="CU144" i="16"/>
  <c r="CU145" i="16"/>
  <c r="CU146" i="16"/>
  <c r="CU147" i="16"/>
  <c r="CU148" i="16"/>
  <c r="CU149" i="16"/>
  <c r="CU150" i="16"/>
  <c r="CU151" i="16"/>
  <c r="CU152" i="16"/>
  <c r="CU153" i="16"/>
  <c r="CU154" i="16"/>
  <c r="CU155" i="16"/>
  <c r="CU156" i="16"/>
  <c r="CU157" i="16"/>
  <c r="CU158" i="16"/>
  <c r="CU159" i="16"/>
  <c r="CU160" i="16"/>
  <c r="CU161" i="16"/>
  <c r="CU162" i="16"/>
  <c r="CU163" i="16"/>
  <c r="CU164" i="16"/>
  <c r="CU165" i="16"/>
  <c r="CU166" i="16"/>
  <c r="CU167" i="16"/>
  <c r="CU168" i="16"/>
  <c r="CU169" i="16"/>
  <c r="CU170" i="16"/>
  <c r="CU171" i="16"/>
  <c r="CU172" i="16"/>
  <c r="CU173" i="16"/>
  <c r="CU174" i="16"/>
  <c r="CU175" i="16"/>
  <c r="CU176" i="16"/>
  <c r="CU177" i="16"/>
  <c r="CU178" i="16"/>
  <c r="CU179" i="16"/>
  <c r="CU180" i="16"/>
  <c r="CU181" i="16"/>
  <c r="CU182" i="16"/>
  <c r="CU183" i="16"/>
  <c r="CU184" i="16"/>
  <c r="CU185" i="16"/>
  <c r="CU186" i="16"/>
  <c r="CU187" i="16"/>
  <c r="CU188" i="16"/>
  <c r="CU189" i="16"/>
  <c r="CU190" i="16"/>
  <c r="CU191" i="16"/>
  <c r="CU192" i="16"/>
  <c r="CU193" i="16"/>
  <c r="CU194" i="16"/>
  <c r="CU195" i="16"/>
  <c r="CU196" i="16"/>
  <c r="CU197" i="16"/>
  <c r="CU198" i="16"/>
  <c r="CU199" i="16"/>
  <c r="CU200" i="16"/>
  <c r="CU201" i="16"/>
  <c r="CU202" i="16"/>
  <c r="CU203" i="16"/>
  <c r="CU204" i="16"/>
  <c r="CU205" i="16"/>
  <c r="CU206" i="16"/>
  <c r="CU207" i="16"/>
  <c r="CU208" i="16"/>
  <c r="CU209" i="16"/>
  <c r="CU210" i="16"/>
  <c r="CU211" i="16"/>
  <c r="CU212" i="16"/>
  <c r="CU213" i="16"/>
  <c r="CU214" i="16"/>
  <c r="CU215" i="16"/>
  <c r="CU216" i="16"/>
  <c r="CU217" i="16"/>
  <c r="CU218" i="16"/>
  <c r="CU219" i="16"/>
  <c r="CU220" i="16"/>
  <c r="CU221" i="16"/>
  <c r="CU222" i="16"/>
  <c r="CU223" i="16"/>
  <c r="CU224" i="16"/>
  <c r="CU225" i="16"/>
  <c r="CU226" i="16"/>
  <c r="CU227" i="16"/>
  <c r="CU228" i="16"/>
  <c r="CU229" i="16"/>
  <c r="CU230" i="16"/>
  <c r="CU231" i="16"/>
  <c r="CU232" i="16"/>
  <c r="CU233" i="16"/>
  <c r="CU234" i="16"/>
  <c r="CU235" i="16"/>
  <c r="CU236" i="16"/>
  <c r="CU237" i="16"/>
  <c r="CU238" i="16"/>
  <c r="CU239" i="16"/>
  <c r="CU240" i="16"/>
  <c r="CU241" i="16"/>
  <c r="CU242" i="16"/>
  <c r="CU243" i="16"/>
  <c r="CU244" i="16"/>
  <c r="CU245" i="16"/>
  <c r="CU246" i="16"/>
  <c r="CU247" i="16"/>
  <c r="CU248" i="16"/>
  <c r="CU249" i="16"/>
  <c r="CU250" i="16"/>
  <c r="CU251" i="16"/>
  <c r="CU252" i="16"/>
  <c r="CU253" i="16"/>
  <c r="CU254" i="16"/>
  <c r="CU255" i="16"/>
  <c r="CU256" i="16"/>
  <c r="CU257" i="16"/>
  <c r="CU258" i="16"/>
  <c r="CU259" i="16"/>
  <c r="CU260" i="16"/>
  <c r="CU261" i="16"/>
  <c r="CU262" i="16"/>
  <c r="CU263" i="16"/>
  <c r="CU264" i="16"/>
  <c r="CU265" i="16"/>
  <c r="CU266" i="16"/>
  <c r="CU267" i="16"/>
  <c r="CU268" i="16"/>
  <c r="CU269" i="16"/>
  <c r="CU270" i="16"/>
  <c r="CU271" i="16"/>
  <c r="CU272" i="16"/>
  <c r="CU273" i="16"/>
  <c r="CU274" i="16"/>
  <c r="CU275" i="16"/>
  <c r="CU276" i="16"/>
  <c r="CU277" i="16"/>
  <c r="CU278" i="16"/>
  <c r="CU279" i="16"/>
  <c r="CU280" i="16"/>
  <c r="CU281" i="16"/>
  <c r="CU282" i="16"/>
  <c r="CU283" i="16"/>
  <c r="CU284" i="16"/>
  <c r="CU285" i="16"/>
  <c r="CU286" i="16"/>
  <c r="CU287" i="16"/>
  <c r="CU288" i="16"/>
  <c r="CU289" i="16"/>
  <c r="CU290" i="16"/>
  <c r="CU291" i="16"/>
  <c r="CU292" i="16"/>
  <c r="CU293" i="16"/>
  <c r="CU294" i="16"/>
  <c r="CU295" i="16"/>
  <c r="CU296" i="16"/>
  <c r="CU297" i="16"/>
  <c r="CU298" i="16"/>
  <c r="CU299" i="16"/>
  <c r="CU300" i="16"/>
  <c r="CU301" i="16"/>
  <c r="CU302" i="16"/>
  <c r="CU303" i="16"/>
  <c r="CU304" i="16"/>
  <c r="CU305" i="16"/>
  <c r="CU306" i="16"/>
  <c r="CU307" i="16"/>
  <c r="CU308" i="16"/>
  <c r="CU309" i="16"/>
  <c r="CU310" i="16"/>
  <c r="CU311" i="16"/>
  <c r="CU312" i="16"/>
  <c r="CU313" i="16"/>
  <c r="CU314" i="16"/>
  <c r="CU315" i="16"/>
  <c r="CU316" i="16"/>
  <c r="CU317" i="16"/>
  <c r="CU318" i="16"/>
  <c r="CU319" i="16"/>
  <c r="CU320" i="16"/>
  <c r="CU321" i="16"/>
  <c r="CU322" i="16"/>
  <c r="CU323" i="16"/>
  <c r="CU324" i="16"/>
  <c r="CU325" i="16"/>
  <c r="CU326" i="16"/>
  <c r="CU327" i="16"/>
  <c r="CU328" i="16"/>
  <c r="CU329" i="16"/>
  <c r="CU330" i="16"/>
  <c r="CU331" i="16"/>
  <c r="CU332" i="16"/>
  <c r="CU333" i="16"/>
  <c r="CU334" i="16"/>
  <c r="CU335" i="16"/>
  <c r="CU336" i="16"/>
  <c r="CU337" i="16"/>
  <c r="CU338" i="16"/>
  <c r="CU339" i="16"/>
  <c r="CU340" i="16"/>
  <c r="CU341" i="16"/>
  <c r="CU342" i="16"/>
  <c r="CU343" i="16"/>
  <c r="CU344" i="16"/>
  <c r="CU345" i="16"/>
  <c r="CU346" i="16"/>
  <c r="CU347" i="16"/>
  <c r="CU348" i="16"/>
  <c r="CU349" i="16"/>
  <c r="CU350" i="16"/>
  <c r="CU351" i="16"/>
  <c r="CU352" i="16"/>
  <c r="CU353" i="16"/>
  <c r="CU354" i="16"/>
  <c r="CU355" i="16"/>
  <c r="CU356" i="16"/>
  <c r="CU357" i="16"/>
  <c r="CU358" i="16"/>
  <c r="CU359" i="16"/>
  <c r="CU360" i="16"/>
  <c r="CU361" i="16"/>
  <c r="CU362" i="16"/>
  <c r="CU363" i="16"/>
  <c r="CU364" i="16"/>
  <c r="CU365" i="16"/>
  <c r="CU366" i="16"/>
  <c r="CU367" i="16"/>
  <c r="CU368" i="16"/>
  <c r="CU369" i="16"/>
  <c r="CU370" i="16"/>
  <c r="CU371" i="16"/>
  <c r="CU372" i="16"/>
  <c r="CU373" i="16"/>
  <c r="CU374" i="16"/>
  <c r="CU375" i="16"/>
  <c r="CU376" i="16"/>
  <c r="CU377" i="16"/>
  <c r="CU378" i="16"/>
  <c r="CU379" i="16"/>
  <c r="CU380" i="16"/>
  <c r="CU381" i="16"/>
  <c r="CU382" i="16"/>
  <c r="CU383" i="16"/>
  <c r="CU384" i="16"/>
  <c r="CU385" i="16"/>
  <c r="CU386" i="16"/>
  <c r="CU387" i="16"/>
  <c r="CU388" i="16"/>
  <c r="CU389" i="16"/>
  <c r="CU390" i="16"/>
  <c r="CU391" i="16"/>
  <c r="CU392" i="16"/>
  <c r="CU393" i="16"/>
  <c r="CU394" i="16"/>
  <c r="CU395" i="16"/>
  <c r="CU396" i="16"/>
  <c r="CU397" i="16"/>
  <c r="CU398" i="16"/>
  <c r="CU399" i="16"/>
  <c r="CU400" i="16"/>
  <c r="CU401" i="16"/>
  <c r="CU402" i="16"/>
  <c r="CU403" i="16"/>
  <c r="CU404" i="16"/>
  <c r="CU405" i="16"/>
  <c r="CU406" i="16"/>
  <c r="CU407" i="16"/>
  <c r="CU408" i="16"/>
  <c r="CU409" i="16"/>
  <c r="CU410" i="16"/>
  <c r="CU411" i="16"/>
  <c r="CU412" i="16"/>
  <c r="CU413" i="16"/>
  <c r="CU414" i="16"/>
  <c r="CU415" i="16"/>
  <c r="CU416" i="16"/>
  <c r="CU417" i="16"/>
  <c r="CU418" i="16"/>
  <c r="CU419" i="16"/>
  <c r="CU420" i="16"/>
  <c r="CU421" i="16"/>
  <c r="CU422" i="16"/>
  <c r="CU423" i="16"/>
  <c r="CU424" i="16"/>
  <c r="CU425" i="16"/>
  <c r="CU426" i="16"/>
  <c r="CU427" i="16"/>
  <c r="CU428" i="16"/>
  <c r="CU429" i="16"/>
  <c r="CU430" i="16"/>
  <c r="CU431" i="16"/>
  <c r="CU432" i="16"/>
  <c r="CU433" i="16"/>
  <c r="CU434" i="16"/>
  <c r="CU435" i="16"/>
  <c r="CU436" i="16"/>
  <c r="CU437" i="16"/>
  <c r="CU438" i="16"/>
  <c r="CU439" i="16"/>
  <c r="CU440" i="16"/>
  <c r="CU441" i="16"/>
  <c r="CU442" i="16"/>
  <c r="CU443" i="16"/>
  <c r="CU444" i="16"/>
  <c r="CU445" i="16"/>
  <c r="CU446" i="16"/>
  <c r="CU447" i="16"/>
  <c r="CU448" i="16"/>
  <c r="CU449" i="16"/>
  <c r="CU450" i="16"/>
  <c r="CU451" i="16"/>
  <c r="CU452" i="16"/>
  <c r="CU453" i="16"/>
  <c r="CU454" i="16"/>
  <c r="CU455" i="16"/>
  <c r="CU456" i="16"/>
  <c r="CU457" i="16"/>
  <c r="CU458" i="16"/>
  <c r="CU459" i="16"/>
  <c r="CU460" i="16"/>
  <c r="CU461" i="16"/>
  <c r="CU462" i="16"/>
  <c r="CU463" i="16"/>
  <c r="CU464" i="16"/>
  <c r="CU465" i="16"/>
  <c r="CU466" i="16"/>
  <c r="CU467" i="16"/>
  <c r="CU468" i="16"/>
  <c r="CU469" i="16"/>
  <c r="CU470" i="16"/>
  <c r="CU471" i="16"/>
  <c r="CU472" i="16"/>
  <c r="CU473" i="16"/>
  <c r="CU474" i="16"/>
  <c r="CU475" i="16"/>
  <c r="CU476" i="16"/>
  <c r="CU477" i="16"/>
  <c r="CU478" i="16"/>
  <c r="CU479" i="16"/>
  <c r="CU480" i="16"/>
  <c r="CU481" i="16"/>
  <c r="CU482" i="16"/>
  <c r="CU483" i="16"/>
  <c r="CU484" i="16"/>
  <c r="CU485" i="16"/>
  <c r="CU486" i="16"/>
  <c r="CU487" i="16"/>
  <c r="CU488" i="16"/>
  <c r="CU489" i="16"/>
  <c r="CU490" i="16"/>
  <c r="CU491" i="16"/>
  <c r="CU492" i="16"/>
  <c r="CU493" i="16"/>
  <c r="CU494" i="16"/>
  <c r="CU495" i="16"/>
  <c r="CU496" i="16"/>
  <c r="CU497" i="16"/>
  <c r="CU498" i="16"/>
  <c r="CU499" i="16"/>
  <c r="CU500" i="16"/>
  <c r="CU501" i="16"/>
  <c r="CU502" i="16"/>
  <c r="CU503" i="16"/>
  <c r="CU504" i="16"/>
  <c r="CU505" i="16"/>
  <c r="CU506" i="16"/>
  <c r="CU507" i="16"/>
  <c r="CU508" i="16"/>
  <c r="CU509" i="16"/>
  <c r="CU510" i="16"/>
  <c r="CU511" i="16"/>
  <c r="CU512" i="16"/>
  <c r="CU513" i="16"/>
  <c r="CU514" i="16"/>
  <c r="CU515" i="16"/>
  <c r="CU516" i="16"/>
  <c r="CU517" i="16"/>
  <c r="CU518" i="16"/>
  <c r="CU519" i="16"/>
  <c r="CU520" i="16"/>
  <c r="CU521" i="16"/>
  <c r="CU522" i="16"/>
  <c r="CU523" i="16"/>
  <c r="CU524" i="16"/>
  <c r="CU525" i="16"/>
  <c r="CU526" i="16"/>
  <c r="CU527" i="16"/>
  <c r="CU528" i="16"/>
  <c r="CU529" i="16"/>
  <c r="CU530" i="16"/>
  <c r="CU531" i="16"/>
  <c r="CU532" i="16"/>
  <c r="CU533" i="16"/>
  <c r="CU534" i="16"/>
  <c r="CU535" i="16"/>
  <c r="CU536" i="16"/>
  <c r="CU537" i="16"/>
  <c r="CU538" i="16"/>
  <c r="CU539" i="16"/>
  <c r="CU540" i="16"/>
  <c r="CU541" i="16"/>
  <c r="CU542" i="16"/>
  <c r="CU543" i="16"/>
  <c r="CU544" i="16"/>
  <c r="CU545" i="16"/>
  <c r="CU546" i="16"/>
  <c r="CU547" i="16"/>
  <c r="CU548" i="16"/>
  <c r="CU549" i="16"/>
  <c r="CU550" i="16"/>
  <c r="CU551" i="16"/>
  <c r="CU552" i="16"/>
  <c r="CU553" i="16"/>
  <c r="CU554" i="16"/>
  <c r="CU555" i="16"/>
  <c r="CU556" i="16"/>
  <c r="CU557" i="16"/>
  <c r="CU558" i="16"/>
  <c r="CU559" i="16"/>
  <c r="CU560" i="16"/>
  <c r="CU561" i="16"/>
  <c r="CU562" i="16"/>
  <c r="CU563" i="16"/>
  <c r="CU564" i="16"/>
  <c r="CU565" i="16"/>
  <c r="CU566" i="16"/>
  <c r="CU567" i="16"/>
  <c r="CU568" i="16"/>
  <c r="CU569" i="16"/>
  <c r="CU570" i="16"/>
  <c r="CU571" i="16"/>
  <c r="CU572" i="16"/>
  <c r="CU573" i="16"/>
  <c r="CU574" i="16"/>
  <c r="CU575" i="16"/>
  <c r="CU576" i="16"/>
  <c r="CU577" i="16"/>
  <c r="CU578" i="16"/>
  <c r="CU579" i="16"/>
  <c r="CU580" i="16"/>
  <c r="CU581" i="16"/>
  <c r="CU582" i="16"/>
  <c r="CU583" i="16"/>
  <c r="CU584" i="16"/>
  <c r="CU585" i="16"/>
  <c r="CU586" i="16"/>
  <c r="CU587" i="16"/>
  <c r="CU588" i="16"/>
  <c r="CU589" i="16"/>
  <c r="CU590" i="16"/>
  <c r="CU591" i="16"/>
  <c r="CU592" i="16"/>
  <c r="CU593" i="16"/>
  <c r="CU594" i="16"/>
  <c r="CU595" i="16"/>
  <c r="CU596" i="16"/>
  <c r="CU597" i="16"/>
  <c r="CU598" i="16"/>
  <c r="CU599" i="16"/>
  <c r="CU600" i="16"/>
  <c r="CU601" i="16"/>
  <c r="CU602" i="16"/>
  <c r="CU603" i="16"/>
  <c r="CU604" i="16"/>
  <c r="CU605" i="16"/>
  <c r="CU606" i="16"/>
  <c r="CU607" i="16"/>
  <c r="CU608" i="16"/>
  <c r="CU609" i="16"/>
  <c r="CU610" i="16"/>
  <c r="CU611" i="16"/>
  <c r="CU612" i="16"/>
  <c r="CU613" i="16"/>
  <c r="CU614" i="16"/>
  <c r="CU615" i="16"/>
  <c r="CU616" i="16"/>
  <c r="CU617" i="16"/>
  <c r="CU618" i="16"/>
  <c r="CU619" i="16"/>
  <c r="CU620" i="16"/>
  <c r="CU621" i="16"/>
  <c r="CU622" i="16"/>
  <c r="CU623" i="16"/>
  <c r="CU624" i="16"/>
  <c r="CU625" i="16"/>
  <c r="CU626" i="16"/>
  <c r="CU627" i="16"/>
  <c r="CU628" i="16"/>
  <c r="CU629" i="16"/>
  <c r="CU630" i="16"/>
  <c r="CU631" i="16"/>
  <c r="CU632" i="16"/>
  <c r="CU633" i="16"/>
  <c r="CU634" i="16"/>
  <c r="CU635" i="16"/>
  <c r="CU636" i="16"/>
  <c r="CU637" i="16"/>
  <c r="CU638" i="16"/>
  <c r="CU639" i="16"/>
  <c r="CU640" i="16"/>
  <c r="CU641" i="16"/>
  <c r="CU642" i="16"/>
  <c r="CU643" i="16"/>
  <c r="CU644" i="16"/>
  <c r="CU645" i="16"/>
  <c r="CU646" i="16"/>
  <c r="CU647" i="16"/>
  <c r="CU648" i="16"/>
  <c r="CU649" i="16"/>
  <c r="CU650" i="16"/>
  <c r="CU651" i="16"/>
  <c r="CU652" i="16"/>
  <c r="CU653" i="16"/>
  <c r="CU654" i="16"/>
  <c r="CU655" i="16"/>
  <c r="CU656" i="16"/>
  <c r="CU657" i="16"/>
  <c r="CU658" i="16"/>
  <c r="CU659" i="16"/>
  <c r="CU660" i="16"/>
  <c r="CU661" i="16"/>
  <c r="CU662" i="16"/>
  <c r="CU663" i="16"/>
  <c r="CU664" i="16"/>
  <c r="CU665" i="16"/>
  <c r="CU666" i="16"/>
  <c r="CU667" i="16"/>
  <c r="CU668" i="16"/>
  <c r="CU669" i="16"/>
  <c r="CU670" i="16"/>
  <c r="CU671" i="16"/>
  <c r="CU672" i="16"/>
  <c r="CU673" i="16"/>
  <c r="CU674" i="16"/>
  <c r="CU675" i="16"/>
  <c r="CU676" i="16"/>
  <c r="CU677" i="16"/>
  <c r="CU4" i="16"/>
  <c r="CU2" i="16"/>
  <c r="E23" i="9"/>
  <c r="CU2" i="2"/>
  <c r="K5" i="20" l="1"/>
  <c r="K6" i="20"/>
  <c r="K7" i="20"/>
  <c r="K8" i="20"/>
  <c r="K9" i="20"/>
  <c r="K10" i="20"/>
  <c r="K11" i="20"/>
  <c r="K12" i="20"/>
  <c r="K13" i="20"/>
  <c r="K14" i="20"/>
  <c r="K15" i="20"/>
  <c r="K16" i="20"/>
  <c r="K4" i="20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303" i="15"/>
  <c r="N304" i="15"/>
  <c r="N305" i="15"/>
  <c r="N306" i="15"/>
  <c r="N307" i="15"/>
  <c r="N308" i="15"/>
  <c r="N309" i="15"/>
  <c r="N310" i="15"/>
  <c r="N311" i="15"/>
  <c r="N312" i="15"/>
  <c r="N313" i="15"/>
  <c r="N314" i="15"/>
  <c r="N315" i="15"/>
  <c r="N316" i="15"/>
  <c r="N317" i="15"/>
  <c r="N318" i="15"/>
  <c r="N319" i="15"/>
  <c r="N320" i="15"/>
  <c r="N321" i="15"/>
  <c r="N322" i="15"/>
  <c r="N323" i="15"/>
  <c r="N324" i="15"/>
  <c r="N325" i="15"/>
  <c r="N326" i="15"/>
  <c r="N327" i="15"/>
  <c r="N328" i="15"/>
  <c r="N329" i="15"/>
  <c r="N330" i="15"/>
  <c r="N331" i="15"/>
  <c r="N332" i="15"/>
  <c r="N333" i="15"/>
  <c r="N334" i="15"/>
  <c r="N335" i="15"/>
  <c r="N336" i="15"/>
  <c r="N337" i="15"/>
  <c r="N338" i="15"/>
  <c r="N339" i="15"/>
  <c r="N340" i="15"/>
  <c r="N341" i="15"/>
  <c r="N342" i="15"/>
  <c r="N343" i="15"/>
  <c r="N344" i="15"/>
  <c r="N345" i="15"/>
  <c r="N346" i="15"/>
  <c r="N347" i="15"/>
  <c r="N348" i="15"/>
  <c r="N349" i="15"/>
  <c r="N350" i="15"/>
  <c r="N351" i="15"/>
  <c r="N352" i="15"/>
  <c r="N353" i="15"/>
  <c r="N354" i="15"/>
  <c r="N355" i="15"/>
  <c r="N356" i="15"/>
  <c r="N357" i="15"/>
  <c r="N358" i="15"/>
  <c r="N359" i="15"/>
  <c r="N360" i="15"/>
  <c r="N361" i="15"/>
  <c r="N362" i="15"/>
  <c r="N363" i="15"/>
  <c r="N364" i="15"/>
  <c r="N365" i="15"/>
  <c r="N366" i="15"/>
  <c r="N367" i="15"/>
  <c r="N368" i="15"/>
  <c r="N369" i="15"/>
  <c r="N370" i="15"/>
  <c r="N371" i="15"/>
  <c r="N372" i="15"/>
  <c r="N373" i="15"/>
  <c r="N374" i="15"/>
  <c r="N375" i="15"/>
  <c r="N376" i="15"/>
  <c r="N377" i="15"/>
  <c r="N378" i="15"/>
  <c r="N379" i="15"/>
  <c r="N380" i="15"/>
  <c r="N381" i="15"/>
  <c r="N382" i="15"/>
  <c r="N383" i="15"/>
  <c r="N384" i="15"/>
  <c r="N385" i="15"/>
  <c r="N386" i="15"/>
  <c r="N387" i="15"/>
  <c r="N388" i="15"/>
  <c r="N389" i="15"/>
  <c r="N390" i="15"/>
  <c r="N391" i="15"/>
  <c r="N392" i="15"/>
  <c r="N393" i="15"/>
  <c r="N394" i="15"/>
  <c r="N395" i="15"/>
  <c r="N396" i="15"/>
  <c r="N397" i="15"/>
  <c r="N398" i="15"/>
  <c r="N399" i="15"/>
  <c r="N400" i="15"/>
  <c r="N401" i="15"/>
  <c r="N402" i="15"/>
  <c r="N403" i="15"/>
  <c r="N404" i="15"/>
  <c r="N405" i="15"/>
  <c r="N406" i="15"/>
  <c r="N407" i="15"/>
  <c r="N408" i="15"/>
  <c r="N409" i="15"/>
  <c r="N410" i="15"/>
  <c r="N411" i="15"/>
  <c r="N412" i="15"/>
  <c r="N413" i="15"/>
  <c r="N414" i="15"/>
  <c r="N415" i="15"/>
  <c r="N416" i="15"/>
  <c r="N417" i="15"/>
  <c r="N418" i="15"/>
  <c r="N419" i="15"/>
  <c r="N420" i="15"/>
  <c r="N421" i="15"/>
  <c r="N422" i="15"/>
  <c r="N423" i="15"/>
  <c r="N424" i="15"/>
  <c r="N425" i="15"/>
  <c r="N426" i="15"/>
  <c r="N427" i="15"/>
  <c r="N428" i="15"/>
  <c r="N429" i="15"/>
  <c r="N430" i="15"/>
  <c r="N431" i="15"/>
  <c r="N432" i="15"/>
  <c r="N433" i="15"/>
  <c r="N434" i="15"/>
  <c r="N435" i="15"/>
  <c r="N436" i="15"/>
  <c r="N437" i="15"/>
  <c r="N438" i="15"/>
  <c r="N439" i="15"/>
  <c r="N440" i="15"/>
  <c r="N441" i="15"/>
  <c r="N442" i="15"/>
  <c r="N443" i="15"/>
  <c r="N444" i="15"/>
  <c r="N445" i="15"/>
  <c r="N446" i="15"/>
  <c r="N447" i="15"/>
  <c r="N448" i="15"/>
  <c r="N449" i="15"/>
  <c r="N450" i="15"/>
  <c r="N451" i="15"/>
  <c r="N452" i="15"/>
  <c r="N453" i="15"/>
  <c r="N454" i="15"/>
  <c r="N455" i="15"/>
  <c r="N456" i="15"/>
  <c r="N457" i="15"/>
  <c r="N458" i="15"/>
  <c r="N459" i="15"/>
  <c r="N460" i="15"/>
  <c r="N461" i="15"/>
  <c r="N462" i="15"/>
  <c r="N463" i="15"/>
  <c r="N464" i="15"/>
  <c r="N465" i="15"/>
  <c r="N466" i="15"/>
  <c r="N467" i="15"/>
  <c r="N468" i="15"/>
  <c r="N469" i="15"/>
  <c r="N470" i="15"/>
  <c r="N471" i="15"/>
  <c r="N472" i="15"/>
  <c r="N473" i="15"/>
  <c r="N474" i="15"/>
  <c r="N475" i="15"/>
  <c r="N476" i="15"/>
  <c r="N477" i="15"/>
  <c r="N478" i="15"/>
  <c r="N479" i="15"/>
  <c r="N480" i="15"/>
  <c r="N481" i="15"/>
  <c r="N482" i="15"/>
  <c r="N483" i="15"/>
  <c r="N484" i="15"/>
  <c r="N485" i="15"/>
  <c r="N486" i="15"/>
  <c r="N487" i="15"/>
  <c r="N488" i="15"/>
  <c r="N489" i="15"/>
  <c r="N490" i="15"/>
  <c r="N491" i="15"/>
  <c r="N492" i="15"/>
  <c r="N493" i="15"/>
  <c r="N494" i="15"/>
  <c r="N495" i="15"/>
  <c r="N496" i="15"/>
  <c r="N497" i="15"/>
  <c r="N498" i="15"/>
  <c r="N499" i="15"/>
  <c r="N500" i="15"/>
  <c r="N501" i="15"/>
  <c r="N502" i="15"/>
  <c r="N503" i="15"/>
  <c r="N504" i="15"/>
  <c r="N505" i="15"/>
  <c r="N506" i="15"/>
  <c r="N507" i="15"/>
  <c r="N508" i="15"/>
  <c r="N509" i="15"/>
  <c r="N510" i="15"/>
  <c r="N511" i="15"/>
  <c r="N512" i="15"/>
  <c r="N513" i="15"/>
  <c r="N514" i="15"/>
  <c r="N515" i="15"/>
  <c r="N516" i="15"/>
  <c r="N517" i="15"/>
  <c r="N518" i="15"/>
  <c r="N519" i="15"/>
  <c r="N520" i="15"/>
  <c r="N521" i="15"/>
  <c r="N522" i="15"/>
  <c r="N523" i="15"/>
  <c r="N524" i="15"/>
  <c r="N525" i="15"/>
  <c r="N526" i="15"/>
  <c r="N527" i="15"/>
  <c r="N528" i="15"/>
  <c r="N529" i="15"/>
  <c r="N530" i="15"/>
  <c r="N531" i="15"/>
  <c r="N532" i="15"/>
  <c r="N533" i="15"/>
  <c r="N534" i="15"/>
  <c r="N535" i="15"/>
  <c r="N536" i="15"/>
  <c r="N537" i="15"/>
  <c r="N538" i="15"/>
  <c r="N539" i="15"/>
  <c r="N540" i="15"/>
  <c r="N541" i="15"/>
  <c r="N542" i="15"/>
  <c r="N543" i="15"/>
  <c r="N544" i="15"/>
  <c r="N545" i="15"/>
  <c r="N546" i="15"/>
  <c r="N547" i="15"/>
  <c r="N548" i="15"/>
  <c r="N549" i="15"/>
  <c r="N550" i="15"/>
  <c r="N551" i="15"/>
  <c r="N552" i="15"/>
  <c r="N553" i="15"/>
  <c r="N554" i="15"/>
  <c r="N555" i="15"/>
  <c r="N556" i="15"/>
  <c r="N557" i="15"/>
  <c r="N558" i="15"/>
  <c r="N559" i="15"/>
  <c r="N560" i="15"/>
  <c r="N561" i="15"/>
  <c r="N562" i="15"/>
  <c r="N563" i="15"/>
  <c r="N564" i="15"/>
  <c r="N565" i="15"/>
  <c r="N566" i="15"/>
  <c r="N567" i="15"/>
  <c r="N568" i="15"/>
  <c r="N569" i="15"/>
  <c r="N570" i="15"/>
  <c r="N571" i="15"/>
  <c r="N572" i="15"/>
  <c r="N573" i="15"/>
  <c r="N574" i="15"/>
  <c r="N575" i="15"/>
  <c r="N576" i="15"/>
  <c r="N577" i="15"/>
  <c r="N578" i="15"/>
  <c r="N579" i="15"/>
  <c r="N580" i="15"/>
  <c r="N581" i="15"/>
  <c r="N582" i="15"/>
  <c r="N583" i="15"/>
  <c r="N584" i="15"/>
  <c r="N585" i="15"/>
  <c r="N586" i="15"/>
  <c r="N587" i="15"/>
  <c r="N588" i="15"/>
  <c r="N589" i="15"/>
  <c r="N590" i="15"/>
  <c r="N591" i="15"/>
  <c r="N592" i="15"/>
  <c r="N593" i="15"/>
  <c r="N594" i="15"/>
  <c r="N595" i="15"/>
  <c r="N596" i="15"/>
  <c r="N597" i="15"/>
  <c r="N598" i="15"/>
  <c r="N599" i="15"/>
  <c r="N600" i="15"/>
  <c r="N601" i="15"/>
  <c r="N602" i="15"/>
  <c r="N603" i="15"/>
  <c r="N604" i="15"/>
  <c r="N605" i="15"/>
  <c r="N606" i="15"/>
  <c r="N607" i="15"/>
  <c r="N608" i="15"/>
  <c r="N609" i="15"/>
  <c r="N610" i="15"/>
  <c r="N611" i="15"/>
  <c r="N612" i="15"/>
  <c r="N613" i="15"/>
  <c r="N614" i="15"/>
  <c r="N615" i="15"/>
  <c r="N616" i="15"/>
  <c r="N617" i="15"/>
  <c r="N618" i="15"/>
  <c r="N619" i="15"/>
  <c r="N620" i="15"/>
  <c r="N621" i="15"/>
  <c r="N622" i="15"/>
  <c r="N623" i="15"/>
  <c r="N624" i="15"/>
  <c r="N625" i="15"/>
  <c r="N626" i="15"/>
  <c r="N627" i="15"/>
  <c r="N628" i="15"/>
  <c r="N629" i="15"/>
  <c r="N630" i="15"/>
  <c r="N631" i="15"/>
  <c r="N632" i="15"/>
  <c r="N633" i="15"/>
  <c r="N634" i="15"/>
  <c r="N635" i="15"/>
  <c r="N636" i="15"/>
  <c r="N637" i="15"/>
  <c r="N638" i="15"/>
  <c r="N639" i="15"/>
  <c r="N640" i="15"/>
  <c r="N641" i="15"/>
  <c r="N642" i="15"/>
  <c r="N643" i="15"/>
  <c r="N644" i="15"/>
  <c r="N645" i="15"/>
  <c r="N646" i="15"/>
  <c r="N647" i="15"/>
  <c r="N648" i="15"/>
  <c r="N649" i="15"/>
  <c r="N650" i="15"/>
  <c r="N651" i="15"/>
  <c r="N652" i="15"/>
  <c r="N653" i="15"/>
  <c r="N654" i="15"/>
  <c r="N655" i="15"/>
  <c r="N656" i="15"/>
  <c r="N657" i="15"/>
  <c r="N658" i="15"/>
  <c r="N659" i="15"/>
  <c r="N660" i="15"/>
  <c r="N661" i="15"/>
  <c r="N662" i="15"/>
  <c r="N663" i="15"/>
  <c r="N664" i="15"/>
  <c r="N665" i="15"/>
  <c r="N666" i="15"/>
  <c r="N667" i="15"/>
  <c r="N668" i="15"/>
  <c r="N669" i="15"/>
  <c r="N670" i="15"/>
  <c r="N671" i="15"/>
  <c r="N672" i="15"/>
  <c r="N673" i="15"/>
  <c r="N674" i="15"/>
  <c r="N675" i="15"/>
  <c r="N676" i="15"/>
  <c r="N677" i="15"/>
  <c r="N4" i="15"/>
  <c r="N1" i="15"/>
  <c r="N2" i="15"/>
  <c r="N2" i="8"/>
  <c r="CS5" i="10" l="1"/>
  <c r="CS6" i="10"/>
  <c r="CS7" i="10"/>
  <c r="CS8" i="10"/>
  <c r="CS9" i="10"/>
  <c r="CS10" i="10"/>
  <c r="CS11" i="10"/>
  <c r="CS12" i="10"/>
  <c r="CS13" i="10"/>
  <c r="CS14" i="10"/>
  <c r="CS15" i="10"/>
  <c r="CS16" i="10"/>
  <c r="CS4" i="10"/>
  <c r="J5" i="20" l="1"/>
  <c r="J6" i="20"/>
  <c r="J7" i="20"/>
  <c r="J8" i="20"/>
  <c r="J9" i="20"/>
  <c r="J10" i="20"/>
  <c r="J11" i="20"/>
  <c r="J12" i="20"/>
  <c r="J13" i="20"/>
  <c r="J14" i="20"/>
  <c r="J15" i="20"/>
  <c r="J16" i="20"/>
  <c r="J4" i="20"/>
  <c r="J5" i="21"/>
  <c r="J6" i="21"/>
  <c r="J7" i="21"/>
  <c r="J8" i="21"/>
  <c r="J9" i="21"/>
  <c r="J10" i="21"/>
  <c r="J11" i="21"/>
  <c r="J12" i="21"/>
  <c r="J13" i="21"/>
  <c r="J14" i="21"/>
  <c r="J15" i="21"/>
  <c r="J16" i="21"/>
  <c r="J4" i="21"/>
  <c r="CR5" i="10"/>
  <c r="CR6" i="10"/>
  <c r="CR7" i="10"/>
  <c r="CR8" i="10"/>
  <c r="CR9" i="10"/>
  <c r="CR10" i="10"/>
  <c r="CR11" i="10"/>
  <c r="CR12" i="10"/>
  <c r="CR13" i="10"/>
  <c r="CR14" i="10"/>
  <c r="CR15" i="10"/>
  <c r="CR16" i="10"/>
  <c r="CR4" i="10"/>
  <c r="J4" i="18" l="1"/>
  <c r="J16" i="18"/>
  <c r="J15" i="18"/>
  <c r="J14" i="18"/>
  <c r="J13" i="18"/>
  <c r="J12" i="18"/>
  <c r="J11" i="18"/>
  <c r="J10" i="18"/>
  <c r="J9" i="18"/>
  <c r="J8" i="18"/>
  <c r="J7" i="18"/>
  <c r="J6" i="18"/>
  <c r="J5" i="18"/>
  <c r="CT5" i="16"/>
  <c r="CT6" i="16"/>
  <c r="CT7" i="16"/>
  <c r="CT8" i="16"/>
  <c r="CT9" i="16"/>
  <c r="CT10" i="16"/>
  <c r="CT11" i="16"/>
  <c r="CT12" i="16"/>
  <c r="CT13" i="16"/>
  <c r="CT14" i="16"/>
  <c r="CT15" i="16"/>
  <c r="CT16" i="16"/>
  <c r="CT17" i="16"/>
  <c r="CT18" i="16"/>
  <c r="CT19" i="16"/>
  <c r="CT20" i="16"/>
  <c r="CT21" i="16"/>
  <c r="CT22" i="16"/>
  <c r="CT23" i="16"/>
  <c r="CT24" i="16"/>
  <c r="CT25" i="16"/>
  <c r="CT26" i="16"/>
  <c r="CT27" i="16"/>
  <c r="CT28" i="16"/>
  <c r="CT29" i="16"/>
  <c r="CT30" i="16"/>
  <c r="CT31" i="16"/>
  <c r="CT32" i="16"/>
  <c r="CT33" i="16"/>
  <c r="CT34" i="16"/>
  <c r="CT35" i="16"/>
  <c r="CT36" i="16"/>
  <c r="CT37" i="16"/>
  <c r="CT38" i="16"/>
  <c r="CT39" i="16"/>
  <c r="CT40" i="16"/>
  <c r="CT41" i="16"/>
  <c r="CT42" i="16"/>
  <c r="CT43" i="16"/>
  <c r="CT44" i="16"/>
  <c r="CT45" i="16"/>
  <c r="CT46" i="16"/>
  <c r="CT47" i="16"/>
  <c r="CT48" i="16"/>
  <c r="CT49" i="16"/>
  <c r="CT50" i="16"/>
  <c r="CT51" i="16"/>
  <c r="CT52" i="16"/>
  <c r="CT53" i="16"/>
  <c r="CT54" i="16"/>
  <c r="CT55" i="16"/>
  <c r="CT56" i="16"/>
  <c r="CT57" i="16"/>
  <c r="CT58" i="16"/>
  <c r="CT59" i="16"/>
  <c r="CT60" i="16"/>
  <c r="CT61" i="16"/>
  <c r="CT62" i="16"/>
  <c r="CT63" i="16"/>
  <c r="CT64" i="16"/>
  <c r="CT65" i="16"/>
  <c r="CT66" i="16"/>
  <c r="CT67" i="16"/>
  <c r="CT68" i="16"/>
  <c r="CT69" i="16"/>
  <c r="CT70" i="16"/>
  <c r="CT71" i="16"/>
  <c r="CT72" i="16"/>
  <c r="CT73" i="16"/>
  <c r="CT74" i="16"/>
  <c r="CT75" i="16"/>
  <c r="CT76" i="16"/>
  <c r="CT77" i="16"/>
  <c r="CT78" i="16"/>
  <c r="CT79" i="16"/>
  <c r="CT80" i="16"/>
  <c r="CT81" i="16"/>
  <c r="CT82" i="16"/>
  <c r="CT83" i="16"/>
  <c r="CT84" i="16"/>
  <c r="CT85" i="16"/>
  <c r="CT86" i="16"/>
  <c r="CT87" i="16"/>
  <c r="CT88" i="16"/>
  <c r="CT89" i="16"/>
  <c r="CT90" i="16"/>
  <c r="CT91" i="16"/>
  <c r="CT92" i="16"/>
  <c r="CT93" i="16"/>
  <c r="CT94" i="16"/>
  <c r="CT95" i="16"/>
  <c r="CT96" i="16"/>
  <c r="CT97" i="16"/>
  <c r="CT98" i="16"/>
  <c r="CT99" i="16"/>
  <c r="CT100" i="16"/>
  <c r="CT101" i="16"/>
  <c r="CT102" i="16"/>
  <c r="CT103" i="16"/>
  <c r="CT104" i="16"/>
  <c r="CT105" i="16"/>
  <c r="CT106" i="16"/>
  <c r="CT107" i="16"/>
  <c r="CT108" i="16"/>
  <c r="CT109" i="16"/>
  <c r="CT110" i="16"/>
  <c r="CT111" i="16"/>
  <c r="CT112" i="16"/>
  <c r="CT113" i="16"/>
  <c r="CT114" i="16"/>
  <c r="CT115" i="16"/>
  <c r="CT116" i="16"/>
  <c r="CT117" i="16"/>
  <c r="CT118" i="16"/>
  <c r="CT119" i="16"/>
  <c r="CT120" i="16"/>
  <c r="CT121" i="16"/>
  <c r="CT122" i="16"/>
  <c r="CT123" i="16"/>
  <c r="CT124" i="16"/>
  <c r="CT125" i="16"/>
  <c r="CT126" i="16"/>
  <c r="CT127" i="16"/>
  <c r="CT128" i="16"/>
  <c r="CT129" i="16"/>
  <c r="CT130" i="16"/>
  <c r="CT131" i="16"/>
  <c r="CT132" i="16"/>
  <c r="CT133" i="16"/>
  <c r="CT134" i="16"/>
  <c r="CT135" i="16"/>
  <c r="CT136" i="16"/>
  <c r="CT137" i="16"/>
  <c r="CT138" i="16"/>
  <c r="CT139" i="16"/>
  <c r="CT140" i="16"/>
  <c r="CT141" i="16"/>
  <c r="CT142" i="16"/>
  <c r="CT143" i="16"/>
  <c r="CT144" i="16"/>
  <c r="CT145" i="16"/>
  <c r="CT146" i="16"/>
  <c r="CT147" i="16"/>
  <c r="CT148" i="16"/>
  <c r="CT149" i="16"/>
  <c r="CT150" i="16"/>
  <c r="CT151" i="16"/>
  <c r="CT152" i="16"/>
  <c r="CT153" i="16"/>
  <c r="CT154" i="16"/>
  <c r="CT155" i="16"/>
  <c r="CT156" i="16"/>
  <c r="CT157" i="16"/>
  <c r="CT158" i="16"/>
  <c r="CT159" i="16"/>
  <c r="CT160" i="16"/>
  <c r="CT161" i="16"/>
  <c r="CT162" i="16"/>
  <c r="CT163" i="16"/>
  <c r="CT164" i="16"/>
  <c r="CT165" i="16"/>
  <c r="CT166" i="16"/>
  <c r="CT167" i="16"/>
  <c r="CT168" i="16"/>
  <c r="CT169" i="16"/>
  <c r="CT170" i="16"/>
  <c r="CT171" i="16"/>
  <c r="CT172" i="16"/>
  <c r="CT173" i="16"/>
  <c r="CT174" i="16"/>
  <c r="CT175" i="16"/>
  <c r="CT176" i="16"/>
  <c r="CT177" i="16"/>
  <c r="CT178" i="16"/>
  <c r="CT179" i="16"/>
  <c r="CT180" i="16"/>
  <c r="CT181" i="16"/>
  <c r="CT182" i="16"/>
  <c r="CT183" i="16"/>
  <c r="CT184" i="16"/>
  <c r="CT185" i="16"/>
  <c r="CT186" i="16"/>
  <c r="CT187" i="16"/>
  <c r="CT188" i="16"/>
  <c r="CT189" i="16"/>
  <c r="CT190" i="16"/>
  <c r="CT191" i="16"/>
  <c r="CT192" i="16"/>
  <c r="CT193" i="16"/>
  <c r="CT194" i="16"/>
  <c r="CT195" i="16"/>
  <c r="CT196" i="16"/>
  <c r="CT197" i="16"/>
  <c r="CT198" i="16"/>
  <c r="CT199" i="16"/>
  <c r="CT200" i="16"/>
  <c r="CT201" i="16"/>
  <c r="CT202" i="16"/>
  <c r="CT203" i="16"/>
  <c r="CT204" i="16"/>
  <c r="CT205" i="16"/>
  <c r="CT206" i="16"/>
  <c r="CT207" i="16"/>
  <c r="CT208" i="16"/>
  <c r="CT209" i="16"/>
  <c r="CT210" i="16"/>
  <c r="CT211" i="16"/>
  <c r="CT212" i="16"/>
  <c r="CT213" i="16"/>
  <c r="CT214" i="16"/>
  <c r="CT215" i="16"/>
  <c r="CT216" i="16"/>
  <c r="CT217" i="16"/>
  <c r="CT218" i="16"/>
  <c r="CT219" i="16"/>
  <c r="CT220" i="16"/>
  <c r="CT221" i="16"/>
  <c r="CT222" i="16"/>
  <c r="CT223" i="16"/>
  <c r="CT224" i="16"/>
  <c r="CT225" i="16"/>
  <c r="CT226" i="16"/>
  <c r="CT227" i="16"/>
  <c r="CT228" i="16"/>
  <c r="CT229" i="16"/>
  <c r="CT230" i="16"/>
  <c r="CT231" i="16"/>
  <c r="CT232" i="16"/>
  <c r="CT233" i="16"/>
  <c r="CT234" i="16"/>
  <c r="CT235" i="16"/>
  <c r="CT236" i="16"/>
  <c r="CT237" i="16"/>
  <c r="CT238" i="16"/>
  <c r="CT239" i="16"/>
  <c r="CT240" i="16"/>
  <c r="CT241" i="16"/>
  <c r="CT242" i="16"/>
  <c r="CT243" i="16"/>
  <c r="CT244" i="16"/>
  <c r="CT245" i="16"/>
  <c r="CT246" i="16"/>
  <c r="CT247" i="16"/>
  <c r="CT248" i="16"/>
  <c r="CT249" i="16"/>
  <c r="CT250" i="16"/>
  <c r="CT251" i="16"/>
  <c r="CT252" i="16"/>
  <c r="CT253" i="16"/>
  <c r="CT254" i="16"/>
  <c r="CT255" i="16"/>
  <c r="CT256" i="16"/>
  <c r="CT257" i="16"/>
  <c r="CT258" i="16"/>
  <c r="CT259" i="16"/>
  <c r="CT260" i="16"/>
  <c r="CT261" i="16"/>
  <c r="CT262" i="16"/>
  <c r="CT263" i="16"/>
  <c r="CT264" i="16"/>
  <c r="CT265" i="16"/>
  <c r="CT266" i="16"/>
  <c r="CT267" i="16"/>
  <c r="CT268" i="16"/>
  <c r="CT269" i="16"/>
  <c r="CT270" i="16"/>
  <c r="CT271" i="16"/>
  <c r="CT272" i="16"/>
  <c r="CT273" i="16"/>
  <c r="CT274" i="16"/>
  <c r="CT275" i="16"/>
  <c r="CT276" i="16"/>
  <c r="CT277" i="16"/>
  <c r="CT278" i="16"/>
  <c r="CT279" i="16"/>
  <c r="CT280" i="16"/>
  <c r="CT281" i="16"/>
  <c r="CT282" i="16"/>
  <c r="CT283" i="16"/>
  <c r="CT284" i="16"/>
  <c r="CT285" i="16"/>
  <c r="CT286" i="16"/>
  <c r="CT287" i="16"/>
  <c r="CT288" i="16"/>
  <c r="CT289" i="16"/>
  <c r="CT290" i="16"/>
  <c r="CT291" i="16"/>
  <c r="CT292" i="16"/>
  <c r="CT293" i="16"/>
  <c r="CT294" i="16"/>
  <c r="CT295" i="16"/>
  <c r="CT296" i="16"/>
  <c r="CT297" i="16"/>
  <c r="CT298" i="16"/>
  <c r="CT299" i="16"/>
  <c r="CT300" i="16"/>
  <c r="CT301" i="16"/>
  <c r="CT302" i="16"/>
  <c r="CT303" i="16"/>
  <c r="CT304" i="16"/>
  <c r="CT305" i="16"/>
  <c r="CT306" i="16"/>
  <c r="CT307" i="16"/>
  <c r="CT308" i="16"/>
  <c r="CT309" i="16"/>
  <c r="CT310" i="16"/>
  <c r="CT311" i="16"/>
  <c r="CT312" i="16"/>
  <c r="CT313" i="16"/>
  <c r="CT314" i="16"/>
  <c r="CT315" i="16"/>
  <c r="CT316" i="16"/>
  <c r="CT317" i="16"/>
  <c r="CT318" i="16"/>
  <c r="CT319" i="16"/>
  <c r="CT320" i="16"/>
  <c r="CT321" i="16"/>
  <c r="CT322" i="16"/>
  <c r="CT323" i="16"/>
  <c r="CT324" i="16"/>
  <c r="CT325" i="16"/>
  <c r="CT326" i="16"/>
  <c r="CT327" i="16"/>
  <c r="CT328" i="16"/>
  <c r="CT329" i="16"/>
  <c r="CT330" i="16"/>
  <c r="CT331" i="16"/>
  <c r="CT332" i="16"/>
  <c r="CT333" i="16"/>
  <c r="CT334" i="16"/>
  <c r="CT335" i="16"/>
  <c r="CT336" i="16"/>
  <c r="CT337" i="16"/>
  <c r="CT338" i="16"/>
  <c r="CT339" i="16"/>
  <c r="CT340" i="16"/>
  <c r="CT341" i="16"/>
  <c r="CT342" i="16"/>
  <c r="CT343" i="16"/>
  <c r="CT344" i="16"/>
  <c r="CT345" i="16"/>
  <c r="CT346" i="16"/>
  <c r="CT347" i="16"/>
  <c r="CT348" i="16"/>
  <c r="CT349" i="16"/>
  <c r="CT350" i="16"/>
  <c r="CT351" i="16"/>
  <c r="CT352" i="16"/>
  <c r="CT353" i="16"/>
  <c r="CT354" i="16"/>
  <c r="CT355" i="16"/>
  <c r="CT356" i="16"/>
  <c r="CT357" i="16"/>
  <c r="CT358" i="16"/>
  <c r="CT359" i="16"/>
  <c r="CT360" i="16"/>
  <c r="CT361" i="16"/>
  <c r="CT362" i="16"/>
  <c r="CT363" i="16"/>
  <c r="CT364" i="16"/>
  <c r="CT365" i="16"/>
  <c r="CT366" i="16"/>
  <c r="CT367" i="16"/>
  <c r="CT368" i="16"/>
  <c r="CT369" i="16"/>
  <c r="CT370" i="16"/>
  <c r="CT371" i="16"/>
  <c r="CT372" i="16"/>
  <c r="CT373" i="16"/>
  <c r="CT374" i="16"/>
  <c r="CT375" i="16"/>
  <c r="CT376" i="16"/>
  <c r="CT377" i="16"/>
  <c r="CT378" i="16"/>
  <c r="CT379" i="16"/>
  <c r="CT380" i="16"/>
  <c r="CT381" i="16"/>
  <c r="CT382" i="16"/>
  <c r="CT383" i="16"/>
  <c r="CT384" i="16"/>
  <c r="CT385" i="16"/>
  <c r="CT386" i="16"/>
  <c r="CT387" i="16"/>
  <c r="CT388" i="16"/>
  <c r="CT389" i="16"/>
  <c r="CT390" i="16"/>
  <c r="CT391" i="16"/>
  <c r="CT392" i="16"/>
  <c r="CT393" i="16"/>
  <c r="CT394" i="16"/>
  <c r="CT395" i="16"/>
  <c r="CT396" i="16"/>
  <c r="CT397" i="16"/>
  <c r="CT398" i="16"/>
  <c r="CT399" i="16"/>
  <c r="CT400" i="16"/>
  <c r="CT401" i="16"/>
  <c r="CT402" i="16"/>
  <c r="CT403" i="16"/>
  <c r="CT404" i="16"/>
  <c r="CT405" i="16"/>
  <c r="CT406" i="16"/>
  <c r="CT407" i="16"/>
  <c r="CT408" i="16"/>
  <c r="CT409" i="16"/>
  <c r="CT410" i="16"/>
  <c r="CT411" i="16"/>
  <c r="CT412" i="16"/>
  <c r="CT413" i="16"/>
  <c r="CT414" i="16"/>
  <c r="CT415" i="16"/>
  <c r="CT416" i="16"/>
  <c r="CT417" i="16"/>
  <c r="CT418" i="16"/>
  <c r="CT419" i="16"/>
  <c r="CT420" i="16"/>
  <c r="CT421" i="16"/>
  <c r="CT422" i="16"/>
  <c r="CT423" i="16"/>
  <c r="CT424" i="16"/>
  <c r="CT425" i="16"/>
  <c r="CT426" i="16"/>
  <c r="CT427" i="16"/>
  <c r="CT428" i="16"/>
  <c r="CT429" i="16"/>
  <c r="CT430" i="16"/>
  <c r="CT431" i="16"/>
  <c r="CT432" i="16"/>
  <c r="CT433" i="16"/>
  <c r="CT434" i="16"/>
  <c r="CT435" i="16"/>
  <c r="CT436" i="16"/>
  <c r="CT437" i="16"/>
  <c r="CT438" i="16"/>
  <c r="CT439" i="16"/>
  <c r="CT440" i="16"/>
  <c r="CT441" i="16"/>
  <c r="CT442" i="16"/>
  <c r="CT443" i="16"/>
  <c r="CT444" i="16"/>
  <c r="CT445" i="16"/>
  <c r="CT446" i="16"/>
  <c r="CT447" i="16"/>
  <c r="CT448" i="16"/>
  <c r="CT449" i="16"/>
  <c r="CT450" i="16"/>
  <c r="CT451" i="16"/>
  <c r="CT452" i="16"/>
  <c r="CT453" i="16"/>
  <c r="CT454" i="16"/>
  <c r="CT455" i="16"/>
  <c r="CT456" i="16"/>
  <c r="CT457" i="16"/>
  <c r="CT458" i="16"/>
  <c r="CT459" i="16"/>
  <c r="CT460" i="16"/>
  <c r="CT461" i="16"/>
  <c r="CT462" i="16"/>
  <c r="CT463" i="16"/>
  <c r="CT464" i="16"/>
  <c r="CT465" i="16"/>
  <c r="CT466" i="16"/>
  <c r="CT467" i="16"/>
  <c r="CT468" i="16"/>
  <c r="CT469" i="16"/>
  <c r="CT470" i="16"/>
  <c r="CT471" i="16"/>
  <c r="CT472" i="16"/>
  <c r="CT473" i="16"/>
  <c r="CT474" i="16"/>
  <c r="CT475" i="16"/>
  <c r="CT476" i="16"/>
  <c r="CT477" i="16"/>
  <c r="CT478" i="16"/>
  <c r="CT479" i="16"/>
  <c r="CT480" i="16"/>
  <c r="CT481" i="16"/>
  <c r="CT482" i="16"/>
  <c r="CT483" i="16"/>
  <c r="CT484" i="16"/>
  <c r="CT485" i="16"/>
  <c r="CT486" i="16"/>
  <c r="CT487" i="16"/>
  <c r="CT488" i="16"/>
  <c r="CT489" i="16"/>
  <c r="CT490" i="16"/>
  <c r="CT491" i="16"/>
  <c r="CT492" i="16"/>
  <c r="CT493" i="16"/>
  <c r="CT494" i="16"/>
  <c r="CT495" i="16"/>
  <c r="CT496" i="16"/>
  <c r="CT497" i="16"/>
  <c r="CT498" i="16"/>
  <c r="CT499" i="16"/>
  <c r="CT500" i="16"/>
  <c r="CT501" i="16"/>
  <c r="CT502" i="16"/>
  <c r="CT503" i="16"/>
  <c r="CT504" i="16"/>
  <c r="CT505" i="16"/>
  <c r="CT506" i="16"/>
  <c r="CT507" i="16"/>
  <c r="CT508" i="16"/>
  <c r="CT509" i="16"/>
  <c r="CT510" i="16"/>
  <c r="CT511" i="16"/>
  <c r="CT512" i="16"/>
  <c r="CT513" i="16"/>
  <c r="CT514" i="16"/>
  <c r="CT515" i="16"/>
  <c r="CT516" i="16"/>
  <c r="CT517" i="16"/>
  <c r="CT518" i="16"/>
  <c r="CT519" i="16"/>
  <c r="CT520" i="16"/>
  <c r="CT521" i="16"/>
  <c r="CT522" i="16"/>
  <c r="CT523" i="16"/>
  <c r="CT524" i="16"/>
  <c r="CT525" i="16"/>
  <c r="CT526" i="16"/>
  <c r="CT527" i="16"/>
  <c r="CT528" i="16"/>
  <c r="CT529" i="16"/>
  <c r="CT530" i="16"/>
  <c r="CT531" i="16"/>
  <c r="CT532" i="16"/>
  <c r="CT533" i="16"/>
  <c r="CT534" i="16"/>
  <c r="CT535" i="16"/>
  <c r="CT536" i="16"/>
  <c r="CT537" i="16"/>
  <c r="CT538" i="16"/>
  <c r="CT539" i="16"/>
  <c r="CT540" i="16"/>
  <c r="CT541" i="16"/>
  <c r="CT542" i="16"/>
  <c r="CT543" i="16"/>
  <c r="CT544" i="16"/>
  <c r="CT545" i="16"/>
  <c r="CT546" i="16"/>
  <c r="CT547" i="16"/>
  <c r="CT548" i="16"/>
  <c r="CT549" i="16"/>
  <c r="CT550" i="16"/>
  <c r="CT551" i="16"/>
  <c r="CT552" i="16"/>
  <c r="CT553" i="16"/>
  <c r="CT554" i="16"/>
  <c r="CT555" i="16"/>
  <c r="CT556" i="16"/>
  <c r="CT557" i="16"/>
  <c r="CT558" i="16"/>
  <c r="CT559" i="16"/>
  <c r="CT560" i="16"/>
  <c r="CT561" i="16"/>
  <c r="CT562" i="16"/>
  <c r="CT563" i="16"/>
  <c r="CT564" i="16"/>
  <c r="CT565" i="16"/>
  <c r="CT566" i="16"/>
  <c r="CT567" i="16"/>
  <c r="CT568" i="16"/>
  <c r="CT569" i="16"/>
  <c r="CT570" i="16"/>
  <c r="CT571" i="16"/>
  <c r="CT572" i="16"/>
  <c r="CT573" i="16"/>
  <c r="CT574" i="16"/>
  <c r="CT575" i="16"/>
  <c r="CT576" i="16"/>
  <c r="CT577" i="16"/>
  <c r="CT578" i="16"/>
  <c r="CT579" i="16"/>
  <c r="CT580" i="16"/>
  <c r="CT581" i="16"/>
  <c r="CT582" i="16"/>
  <c r="CT583" i="16"/>
  <c r="CT584" i="16"/>
  <c r="CT585" i="16"/>
  <c r="CT586" i="16"/>
  <c r="CT587" i="16"/>
  <c r="CT588" i="16"/>
  <c r="CT589" i="16"/>
  <c r="CT590" i="16"/>
  <c r="CT591" i="16"/>
  <c r="CT592" i="16"/>
  <c r="CT593" i="16"/>
  <c r="CT594" i="16"/>
  <c r="CT595" i="16"/>
  <c r="CT596" i="16"/>
  <c r="CT597" i="16"/>
  <c r="CT598" i="16"/>
  <c r="CT599" i="16"/>
  <c r="CT600" i="16"/>
  <c r="CT601" i="16"/>
  <c r="CT602" i="16"/>
  <c r="CT603" i="16"/>
  <c r="CT604" i="16"/>
  <c r="CT605" i="16"/>
  <c r="CT606" i="16"/>
  <c r="CT607" i="16"/>
  <c r="CT608" i="16"/>
  <c r="CT609" i="16"/>
  <c r="CT610" i="16"/>
  <c r="CT611" i="16"/>
  <c r="CT612" i="16"/>
  <c r="CT613" i="16"/>
  <c r="CT614" i="16"/>
  <c r="CT615" i="16"/>
  <c r="CT616" i="16"/>
  <c r="CT617" i="16"/>
  <c r="CT618" i="16"/>
  <c r="CT619" i="16"/>
  <c r="CT620" i="16"/>
  <c r="CT621" i="16"/>
  <c r="CT622" i="16"/>
  <c r="CT623" i="16"/>
  <c r="CT624" i="16"/>
  <c r="CT625" i="16"/>
  <c r="CT626" i="16"/>
  <c r="CT627" i="16"/>
  <c r="CT628" i="16"/>
  <c r="CT629" i="16"/>
  <c r="CT630" i="16"/>
  <c r="CT631" i="16"/>
  <c r="CT632" i="16"/>
  <c r="CT633" i="16"/>
  <c r="CT634" i="16"/>
  <c r="CT635" i="16"/>
  <c r="CT636" i="16"/>
  <c r="CT637" i="16"/>
  <c r="CT638" i="16"/>
  <c r="CT639" i="16"/>
  <c r="CT640" i="16"/>
  <c r="CT641" i="16"/>
  <c r="CT642" i="16"/>
  <c r="CT643" i="16"/>
  <c r="CT644" i="16"/>
  <c r="CT645" i="16"/>
  <c r="CT646" i="16"/>
  <c r="CT647" i="16"/>
  <c r="CT648" i="16"/>
  <c r="CT649" i="16"/>
  <c r="CT650" i="16"/>
  <c r="CT651" i="16"/>
  <c r="CT652" i="16"/>
  <c r="CT653" i="16"/>
  <c r="CT654" i="16"/>
  <c r="CT655" i="16"/>
  <c r="CT656" i="16"/>
  <c r="CT657" i="16"/>
  <c r="CT658" i="16"/>
  <c r="CT659" i="16"/>
  <c r="CT660" i="16"/>
  <c r="CT661" i="16"/>
  <c r="CT662" i="16"/>
  <c r="CT663" i="16"/>
  <c r="CT664" i="16"/>
  <c r="CT665" i="16"/>
  <c r="CT666" i="16"/>
  <c r="CT667" i="16"/>
  <c r="CT668" i="16"/>
  <c r="CT669" i="16"/>
  <c r="CT670" i="16"/>
  <c r="CT671" i="16"/>
  <c r="CT672" i="16"/>
  <c r="CT673" i="16"/>
  <c r="CT674" i="16"/>
  <c r="CT675" i="16"/>
  <c r="CT676" i="16"/>
  <c r="CT677" i="16"/>
  <c r="CT4" i="16"/>
  <c r="CT2" i="16"/>
  <c r="CT2" i="2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4" i="11"/>
  <c r="L1" i="11"/>
  <c r="L2" i="11"/>
  <c r="M2" i="9"/>
  <c r="I4" i="21" l="1"/>
  <c r="M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M253" i="15"/>
  <c r="M254" i="15"/>
  <c r="M255" i="15"/>
  <c r="M256" i="15"/>
  <c r="M257" i="15"/>
  <c r="M258" i="15"/>
  <c r="M259" i="15"/>
  <c r="M260" i="15"/>
  <c r="M261" i="15"/>
  <c r="M262" i="15"/>
  <c r="M263" i="15"/>
  <c r="M264" i="15"/>
  <c r="M265" i="15"/>
  <c r="M266" i="15"/>
  <c r="M267" i="15"/>
  <c r="M268" i="15"/>
  <c r="M269" i="15"/>
  <c r="M270" i="15"/>
  <c r="M271" i="15"/>
  <c r="M272" i="15"/>
  <c r="M273" i="15"/>
  <c r="M274" i="15"/>
  <c r="M275" i="15"/>
  <c r="M276" i="15"/>
  <c r="M277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312" i="15"/>
  <c r="M313" i="15"/>
  <c r="M314" i="15"/>
  <c r="M315" i="15"/>
  <c r="M316" i="15"/>
  <c r="M317" i="15"/>
  <c r="M318" i="15"/>
  <c r="M319" i="15"/>
  <c r="M320" i="15"/>
  <c r="M321" i="15"/>
  <c r="M322" i="15"/>
  <c r="M323" i="15"/>
  <c r="M324" i="15"/>
  <c r="M325" i="15"/>
  <c r="M326" i="15"/>
  <c r="M327" i="15"/>
  <c r="M328" i="15"/>
  <c r="M329" i="15"/>
  <c r="M330" i="15"/>
  <c r="M331" i="15"/>
  <c r="M332" i="15"/>
  <c r="M333" i="15"/>
  <c r="M334" i="15"/>
  <c r="M335" i="15"/>
  <c r="M336" i="15"/>
  <c r="M337" i="15"/>
  <c r="M338" i="15"/>
  <c r="M339" i="15"/>
  <c r="M340" i="15"/>
  <c r="M341" i="15"/>
  <c r="M342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M359" i="15"/>
  <c r="M360" i="15"/>
  <c r="M361" i="15"/>
  <c r="M362" i="15"/>
  <c r="M363" i="15"/>
  <c r="M364" i="15"/>
  <c r="M365" i="15"/>
  <c r="M366" i="15"/>
  <c r="M367" i="15"/>
  <c r="M368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409" i="15"/>
  <c r="M410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424" i="15"/>
  <c r="M425" i="15"/>
  <c r="M426" i="15"/>
  <c r="M427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495" i="15"/>
  <c r="M496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602" i="15"/>
  <c r="M603" i="15"/>
  <c r="M604" i="15"/>
  <c r="M605" i="15"/>
  <c r="M606" i="15"/>
  <c r="M607" i="15"/>
  <c r="M608" i="15"/>
  <c r="M609" i="15"/>
  <c r="M610" i="15"/>
  <c r="M611" i="15"/>
  <c r="M612" i="15"/>
  <c r="M613" i="15"/>
  <c r="M614" i="15"/>
  <c r="M615" i="15"/>
  <c r="M616" i="15"/>
  <c r="M617" i="15"/>
  <c r="M618" i="15"/>
  <c r="M619" i="15"/>
  <c r="M620" i="15"/>
  <c r="M621" i="15"/>
  <c r="M622" i="15"/>
  <c r="M623" i="15"/>
  <c r="M624" i="15"/>
  <c r="M625" i="15"/>
  <c r="M626" i="15"/>
  <c r="M627" i="15"/>
  <c r="M628" i="15"/>
  <c r="M629" i="15"/>
  <c r="M630" i="15"/>
  <c r="M631" i="15"/>
  <c r="M632" i="15"/>
  <c r="M633" i="15"/>
  <c r="M634" i="15"/>
  <c r="M635" i="15"/>
  <c r="M636" i="15"/>
  <c r="M637" i="15"/>
  <c r="M638" i="15"/>
  <c r="M639" i="15"/>
  <c r="M640" i="15"/>
  <c r="M641" i="15"/>
  <c r="M642" i="15"/>
  <c r="M643" i="15"/>
  <c r="M644" i="15"/>
  <c r="M645" i="15"/>
  <c r="M646" i="15"/>
  <c r="M647" i="15"/>
  <c r="M648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4" i="15"/>
  <c r="M2" i="15" s="1"/>
  <c r="M2" i="8"/>
  <c r="C5" i="21" l="1"/>
  <c r="D5" i="21"/>
  <c r="E5" i="21"/>
  <c r="F5" i="21"/>
  <c r="G5" i="21"/>
  <c r="H5" i="21"/>
  <c r="I5" i="21"/>
  <c r="C6" i="21"/>
  <c r="D6" i="21"/>
  <c r="E6" i="21"/>
  <c r="F6" i="21"/>
  <c r="G6" i="21"/>
  <c r="H6" i="21"/>
  <c r="I6" i="21"/>
  <c r="C7" i="21"/>
  <c r="D7" i="21"/>
  <c r="E7" i="21"/>
  <c r="F7" i="21"/>
  <c r="G7" i="21"/>
  <c r="H7" i="21"/>
  <c r="I7" i="21"/>
  <c r="C8" i="21"/>
  <c r="D8" i="21"/>
  <c r="E8" i="21"/>
  <c r="F8" i="21"/>
  <c r="G8" i="21"/>
  <c r="H8" i="21"/>
  <c r="I8" i="21"/>
  <c r="C9" i="21"/>
  <c r="D9" i="21"/>
  <c r="E9" i="21"/>
  <c r="F9" i="21"/>
  <c r="G9" i="21"/>
  <c r="H9" i="21"/>
  <c r="I9" i="21"/>
  <c r="C10" i="21"/>
  <c r="D10" i="21"/>
  <c r="E10" i="21"/>
  <c r="F10" i="21"/>
  <c r="G10" i="21"/>
  <c r="H10" i="21"/>
  <c r="I10" i="21"/>
  <c r="C11" i="21"/>
  <c r="D11" i="21"/>
  <c r="E11" i="21"/>
  <c r="F11" i="21"/>
  <c r="G11" i="21"/>
  <c r="H11" i="21"/>
  <c r="I11" i="21"/>
  <c r="C12" i="21"/>
  <c r="D12" i="21"/>
  <c r="E12" i="21"/>
  <c r="F12" i="21"/>
  <c r="G12" i="21"/>
  <c r="H12" i="21"/>
  <c r="I12" i="21"/>
  <c r="C13" i="21"/>
  <c r="D13" i="21"/>
  <c r="E13" i="21"/>
  <c r="F13" i="21"/>
  <c r="G13" i="21"/>
  <c r="H13" i="21"/>
  <c r="I13" i="21"/>
  <c r="C14" i="21"/>
  <c r="D14" i="21"/>
  <c r="E14" i="21"/>
  <c r="F14" i="21"/>
  <c r="G14" i="21"/>
  <c r="H14" i="21"/>
  <c r="I14" i="21"/>
  <c r="C15" i="21"/>
  <c r="D15" i="21"/>
  <c r="E15" i="21"/>
  <c r="F15" i="21"/>
  <c r="G15" i="21"/>
  <c r="H15" i="21"/>
  <c r="I15" i="21"/>
  <c r="C16" i="21"/>
  <c r="D16" i="21"/>
  <c r="E16" i="21"/>
  <c r="F16" i="21"/>
  <c r="G16" i="21"/>
  <c r="H16" i="21"/>
  <c r="I16" i="21"/>
  <c r="D4" i="21"/>
  <c r="E4" i="21"/>
  <c r="F4" i="21"/>
  <c r="G4" i="21"/>
  <c r="H4" i="21"/>
  <c r="C4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D5" i="20"/>
  <c r="D5" i="18" s="1"/>
  <c r="E5" i="20"/>
  <c r="E5" i="18" s="1"/>
  <c r="F5" i="20"/>
  <c r="F5" i="18" s="1"/>
  <c r="G5" i="20"/>
  <c r="G5" i="18" s="1"/>
  <c r="H5" i="20"/>
  <c r="H5" i="18" s="1"/>
  <c r="I5" i="20"/>
  <c r="I5" i="18" s="1"/>
  <c r="D6" i="20"/>
  <c r="D6" i="18" s="1"/>
  <c r="E6" i="20"/>
  <c r="E6" i="18" s="1"/>
  <c r="F6" i="20"/>
  <c r="F6" i="18" s="1"/>
  <c r="G6" i="20"/>
  <c r="G6" i="18" s="1"/>
  <c r="H6" i="20"/>
  <c r="H6" i="18" s="1"/>
  <c r="I6" i="20"/>
  <c r="I6" i="18" s="1"/>
  <c r="D7" i="20"/>
  <c r="D7" i="18" s="1"/>
  <c r="E7" i="20"/>
  <c r="E7" i="18" s="1"/>
  <c r="F7" i="20"/>
  <c r="F7" i="18" s="1"/>
  <c r="G7" i="20"/>
  <c r="G7" i="18" s="1"/>
  <c r="H7" i="20"/>
  <c r="H7" i="18" s="1"/>
  <c r="I7" i="20"/>
  <c r="I7" i="18" s="1"/>
  <c r="C8" i="20"/>
  <c r="C8" i="18" s="1"/>
  <c r="D8" i="20"/>
  <c r="D8" i="18" s="1"/>
  <c r="E8" i="20"/>
  <c r="E8" i="18" s="1"/>
  <c r="F8" i="20"/>
  <c r="F8" i="18" s="1"/>
  <c r="G8" i="20"/>
  <c r="G8" i="18" s="1"/>
  <c r="H8" i="20"/>
  <c r="H8" i="18" s="1"/>
  <c r="I8" i="20"/>
  <c r="I8" i="18" s="1"/>
  <c r="D9" i="20"/>
  <c r="D9" i="18" s="1"/>
  <c r="E9" i="20"/>
  <c r="E9" i="18" s="1"/>
  <c r="F9" i="20"/>
  <c r="F9" i="18" s="1"/>
  <c r="G9" i="20"/>
  <c r="G9" i="18" s="1"/>
  <c r="H9" i="20"/>
  <c r="H9" i="18" s="1"/>
  <c r="I9" i="20"/>
  <c r="I9" i="18" s="1"/>
  <c r="D10" i="20"/>
  <c r="D10" i="18" s="1"/>
  <c r="E10" i="20"/>
  <c r="E10" i="18" s="1"/>
  <c r="F10" i="20"/>
  <c r="F10" i="18" s="1"/>
  <c r="G10" i="20"/>
  <c r="G10" i="18" s="1"/>
  <c r="H10" i="20"/>
  <c r="H10" i="18" s="1"/>
  <c r="I10" i="20"/>
  <c r="I10" i="18" s="1"/>
  <c r="D11" i="20"/>
  <c r="D11" i="18" s="1"/>
  <c r="E11" i="20"/>
  <c r="E11" i="18" s="1"/>
  <c r="F11" i="20"/>
  <c r="F11" i="18" s="1"/>
  <c r="G11" i="20"/>
  <c r="G11" i="18" s="1"/>
  <c r="H11" i="20"/>
  <c r="H11" i="18" s="1"/>
  <c r="I11" i="20"/>
  <c r="I11" i="18" s="1"/>
  <c r="D12" i="20"/>
  <c r="D12" i="18" s="1"/>
  <c r="E12" i="20"/>
  <c r="E12" i="18" s="1"/>
  <c r="F12" i="20"/>
  <c r="F12" i="18" s="1"/>
  <c r="G12" i="20"/>
  <c r="G12" i="18" s="1"/>
  <c r="H12" i="20"/>
  <c r="H12" i="18" s="1"/>
  <c r="I12" i="20"/>
  <c r="I12" i="18" s="1"/>
  <c r="C13" i="20"/>
  <c r="C13" i="18" s="1"/>
  <c r="D13" i="20"/>
  <c r="D13" i="18" s="1"/>
  <c r="E13" i="20"/>
  <c r="E13" i="18" s="1"/>
  <c r="F13" i="20"/>
  <c r="F13" i="18" s="1"/>
  <c r="G13" i="20"/>
  <c r="G13" i="18" s="1"/>
  <c r="H13" i="20"/>
  <c r="H13" i="18" s="1"/>
  <c r="I13" i="20"/>
  <c r="I13" i="18" s="1"/>
  <c r="C14" i="20"/>
  <c r="C14" i="18" s="1"/>
  <c r="D14" i="20"/>
  <c r="D14" i="18" s="1"/>
  <c r="E14" i="20"/>
  <c r="E14" i="18" s="1"/>
  <c r="F14" i="20"/>
  <c r="F14" i="18" s="1"/>
  <c r="G14" i="20"/>
  <c r="G14" i="18" s="1"/>
  <c r="H14" i="20"/>
  <c r="H14" i="18" s="1"/>
  <c r="I14" i="20"/>
  <c r="I14" i="18" s="1"/>
  <c r="D15" i="20"/>
  <c r="D15" i="18" s="1"/>
  <c r="E15" i="20"/>
  <c r="E15" i="18" s="1"/>
  <c r="F15" i="20"/>
  <c r="F15" i="18" s="1"/>
  <c r="G15" i="20"/>
  <c r="G15" i="18" s="1"/>
  <c r="H15" i="20"/>
  <c r="H15" i="18" s="1"/>
  <c r="I15" i="20"/>
  <c r="I15" i="18" s="1"/>
  <c r="C16" i="20"/>
  <c r="C16" i="18" s="1"/>
  <c r="D16" i="20"/>
  <c r="D16" i="18" s="1"/>
  <c r="E16" i="20"/>
  <c r="E16" i="18" s="1"/>
  <c r="F16" i="20"/>
  <c r="F16" i="18" s="1"/>
  <c r="G16" i="20"/>
  <c r="G16" i="18" s="1"/>
  <c r="H16" i="20"/>
  <c r="H16" i="18" s="1"/>
  <c r="I16" i="20"/>
  <c r="I16" i="18" s="1"/>
  <c r="D4" i="20"/>
  <c r="D4" i="18" s="1"/>
  <c r="E4" i="20"/>
  <c r="E4" i="18" s="1"/>
  <c r="F4" i="20"/>
  <c r="F4" i="18" s="1"/>
  <c r="G4" i="20"/>
  <c r="G4" i="18" s="1"/>
  <c r="H4" i="20"/>
  <c r="H4" i="18" s="1"/>
  <c r="I4" i="20"/>
  <c r="I4" i="18" s="1"/>
  <c r="C4" i="20"/>
  <c r="C4" i="18" s="1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F2" i="18" l="1"/>
  <c r="H2" i="18"/>
  <c r="D2" i="18"/>
  <c r="E2" i="18"/>
  <c r="I2" i="18"/>
  <c r="F2" i="21"/>
  <c r="C2" i="21"/>
  <c r="D2" i="21"/>
  <c r="E2" i="21"/>
  <c r="G2" i="21"/>
  <c r="H2" i="21"/>
  <c r="I2" i="21"/>
  <c r="D2" i="20"/>
  <c r="J1" i="15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J2" i="11" l="1"/>
  <c r="CR2" i="16"/>
  <c r="E2" i="20"/>
  <c r="F2" i="20"/>
  <c r="L2" i="9"/>
  <c r="CS2" i="2"/>
  <c r="G2" i="20" l="1"/>
  <c r="K2" i="8"/>
  <c r="L2" i="8"/>
  <c r="I2" i="20" l="1"/>
  <c r="H2" i="20"/>
  <c r="K2" i="9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C11" i="20" s="1"/>
  <c r="C11" i="18" s="1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311" i="9"/>
  <c r="E312" i="9"/>
  <c r="E313" i="9"/>
  <c r="E314" i="9"/>
  <c r="E315" i="9"/>
  <c r="E167" i="9"/>
  <c r="E316" i="9"/>
  <c r="E67" i="9"/>
  <c r="E317" i="9"/>
  <c r="E168" i="9"/>
  <c r="E128" i="9"/>
  <c r="E217" i="9"/>
  <c r="E116" i="9"/>
  <c r="E129" i="9"/>
  <c r="E318" i="9"/>
  <c r="E82" i="9"/>
  <c r="E218" i="9"/>
  <c r="E319" i="9"/>
  <c r="E63" i="9"/>
  <c r="E320" i="9"/>
  <c r="E321" i="9"/>
  <c r="E322" i="9"/>
  <c r="E323" i="9"/>
  <c r="E169" i="9"/>
  <c r="E219" i="9"/>
  <c r="E170" i="9"/>
  <c r="E324" i="9"/>
  <c r="E325" i="9"/>
  <c r="E326" i="9"/>
  <c r="E327" i="9"/>
  <c r="E328" i="9"/>
  <c r="E329" i="9"/>
  <c r="E330" i="9"/>
  <c r="E331" i="9"/>
  <c r="E45" i="9"/>
  <c r="E332" i="9"/>
  <c r="E130" i="9"/>
  <c r="E68" i="9"/>
  <c r="E333" i="9"/>
  <c r="E334" i="9"/>
  <c r="E41" i="9"/>
  <c r="E335" i="9"/>
  <c r="E220" i="9"/>
  <c r="E221" i="9"/>
  <c r="E336" i="9"/>
  <c r="E337" i="9"/>
  <c r="E56" i="9"/>
  <c r="E338" i="9"/>
  <c r="E144" i="9"/>
  <c r="E339" i="9"/>
  <c r="E340" i="9"/>
  <c r="E341" i="9"/>
  <c r="E342" i="9"/>
  <c r="E343" i="9"/>
  <c r="E344" i="9"/>
  <c r="E222" i="9"/>
  <c r="E223" i="9"/>
  <c r="E345" i="9"/>
  <c r="E346" i="9"/>
  <c r="E347" i="9"/>
  <c r="E131" i="9"/>
  <c r="E99" i="9"/>
  <c r="E348" i="9"/>
  <c r="E349" i="9"/>
  <c r="E224" i="9"/>
  <c r="E350" i="9"/>
  <c r="E132" i="9"/>
  <c r="E48" i="9"/>
  <c r="E351" i="9"/>
  <c r="E352" i="9"/>
  <c r="E353" i="9"/>
  <c r="E354" i="9"/>
  <c r="E10" i="9"/>
  <c r="E69" i="9"/>
  <c r="E355" i="9"/>
  <c r="E356" i="9"/>
  <c r="E357" i="9"/>
  <c r="E358" i="9"/>
  <c r="E46" i="9"/>
  <c r="E225" i="9"/>
  <c r="E359" i="9"/>
  <c r="E34" i="9"/>
  <c r="E360" i="9"/>
  <c r="E117" i="9"/>
  <c r="E361" i="9"/>
  <c r="E75" i="9"/>
  <c r="E362" i="9"/>
  <c r="E363" i="9"/>
  <c r="E226" i="9"/>
  <c r="E227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228" i="9"/>
  <c r="E17" i="9"/>
  <c r="E171" i="9"/>
  <c r="E376" i="9"/>
  <c r="E377" i="9"/>
  <c r="E95" i="9"/>
  <c r="E61" i="9"/>
  <c r="E378" i="9"/>
  <c r="E379" i="9"/>
  <c r="E380" i="9"/>
  <c r="E381" i="9"/>
  <c r="E382" i="9"/>
  <c r="E172" i="9"/>
  <c r="E100" i="9"/>
  <c r="E383" i="9"/>
  <c r="E384" i="9"/>
  <c r="E385" i="9"/>
  <c r="E386" i="9"/>
  <c r="E387" i="9"/>
  <c r="E229" i="9"/>
  <c r="E388" i="9"/>
  <c r="E389" i="9"/>
  <c r="E390" i="9"/>
  <c r="E145" i="9"/>
  <c r="E391" i="9"/>
  <c r="E392" i="9"/>
  <c r="E173" i="9"/>
  <c r="E393" i="9"/>
  <c r="E394" i="9"/>
  <c r="E230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231" i="9"/>
  <c r="E232" i="9"/>
  <c r="E89" i="9"/>
  <c r="E418" i="9"/>
  <c r="E419" i="9"/>
  <c r="E420" i="9"/>
  <c r="E174" i="9"/>
  <c r="E421" i="9"/>
  <c r="E422" i="9"/>
  <c r="E26" i="9"/>
  <c r="E423" i="9"/>
  <c r="E110" i="9"/>
  <c r="E233" i="9"/>
  <c r="E234" i="9"/>
  <c r="E175" i="9"/>
  <c r="E424" i="9"/>
  <c r="E425" i="9"/>
  <c r="E426" i="9"/>
  <c r="E427" i="9"/>
  <c r="E428" i="9"/>
  <c r="E429" i="9"/>
  <c r="E430" i="9"/>
  <c r="E431" i="9"/>
  <c r="E133" i="9"/>
  <c r="E432" i="9"/>
  <c r="E33" i="9"/>
  <c r="E146" i="9"/>
  <c r="E433" i="9"/>
  <c r="E434" i="9"/>
  <c r="E435" i="9"/>
  <c r="E436" i="9"/>
  <c r="E235" i="9"/>
  <c r="E437" i="9"/>
  <c r="E438" i="9"/>
  <c r="E439" i="9"/>
  <c r="E440" i="9"/>
  <c r="E441" i="9"/>
  <c r="E442" i="9"/>
  <c r="E443" i="9"/>
  <c r="E444" i="9"/>
  <c r="E236" i="9"/>
  <c r="E237" i="9"/>
  <c r="E238" i="9"/>
  <c r="E118" i="9"/>
  <c r="E445" i="9"/>
  <c r="E49" i="9"/>
  <c r="E239" i="9"/>
  <c r="E446" i="9"/>
  <c r="E447" i="9"/>
  <c r="E448" i="9"/>
  <c r="E449" i="9"/>
  <c r="E450" i="9"/>
  <c r="E451" i="9"/>
  <c r="E452" i="9"/>
  <c r="E453" i="9"/>
  <c r="E454" i="9"/>
  <c r="E455" i="9"/>
  <c r="E38" i="9"/>
  <c r="E19" i="9"/>
  <c r="E456" i="9"/>
  <c r="E11" i="9"/>
  <c r="E457" i="9"/>
  <c r="E458" i="9"/>
  <c r="E459" i="9"/>
  <c r="E460" i="9"/>
  <c r="E240" i="9"/>
  <c r="E176" i="9"/>
  <c r="E461" i="9"/>
  <c r="E462" i="9"/>
  <c r="E105" i="9"/>
  <c r="E101" i="9"/>
  <c r="E177" i="9"/>
  <c r="E463" i="9"/>
  <c r="E464" i="9"/>
  <c r="E465" i="9"/>
  <c r="E466" i="9"/>
  <c r="E467" i="9"/>
  <c r="E468" i="9"/>
  <c r="E17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C6" i="20" l="1"/>
  <c r="C6" i="18" s="1"/>
  <c r="C9" i="20"/>
  <c r="C9" i="18" s="1"/>
  <c r="C12" i="20"/>
  <c r="C12" i="18" s="1"/>
  <c r="C15" i="20"/>
  <c r="C15" i="18" s="1"/>
  <c r="C5" i="20"/>
  <c r="C7" i="20"/>
  <c r="C7" i="18" s="1"/>
  <c r="C10" i="20"/>
  <c r="C10" i="18" s="1"/>
  <c r="G488" i="15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5" i="18" l="1"/>
  <c r="C2" i="18" s="1"/>
  <c r="C2" i="20"/>
  <c r="C8" i="10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302" i="2"/>
  <c r="E332" i="2"/>
  <c r="E586" i="2"/>
  <c r="E654" i="2"/>
  <c r="E53" i="2"/>
  <c r="E124" i="2"/>
  <c r="E427" i="2"/>
  <c r="E61" i="2"/>
  <c r="E203" i="2"/>
  <c r="E354" i="2"/>
  <c r="E200" i="2"/>
  <c r="E499" i="2"/>
  <c r="E55" i="2"/>
  <c r="E88" i="2"/>
  <c r="E153" i="2"/>
  <c r="E587" i="2"/>
  <c r="E133" i="2"/>
  <c r="E178" i="2"/>
  <c r="E95" i="2"/>
  <c r="E389" i="2"/>
  <c r="E130" i="2"/>
  <c r="E119" i="2"/>
  <c r="E147" i="2"/>
  <c r="E118" i="2"/>
  <c r="E161" i="2"/>
  <c r="E241" i="2"/>
  <c r="E424" i="2"/>
  <c r="E245" i="2"/>
  <c r="E464" i="2"/>
  <c r="E94" i="2"/>
  <c r="E623" i="2"/>
  <c r="E639" i="2"/>
  <c r="E232" i="2"/>
  <c r="E117" i="2"/>
  <c r="E199" i="2"/>
  <c r="E419" i="2"/>
  <c r="E518" i="2"/>
  <c r="E572" i="2"/>
  <c r="E506" i="2"/>
  <c r="E120" i="2"/>
  <c r="E328" i="2"/>
  <c r="E380" i="2"/>
  <c r="E450" i="2"/>
  <c r="E502" i="2"/>
  <c r="E277" i="2"/>
  <c r="E210" i="2"/>
  <c r="E387" i="2"/>
  <c r="E408" i="2"/>
  <c r="E414" i="2"/>
  <c r="E251" i="2"/>
  <c r="E91" i="2"/>
  <c r="E148" i="2"/>
  <c r="E355" i="2"/>
  <c r="E180" i="2"/>
  <c r="E115" i="2"/>
  <c r="E131" i="2"/>
  <c r="E601" i="2"/>
  <c r="E604" i="2"/>
  <c r="E276" i="2"/>
  <c r="E661" i="2"/>
  <c r="E104" i="2"/>
  <c r="E102" i="2"/>
  <c r="E89" i="2"/>
  <c r="E65" i="2"/>
  <c r="E353" i="2"/>
  <c r="E43" i="2"/>
  <c r="E169" i="2"/>
  <c r="E137" i="2"/>
  <c r="E100" i="2"/>
  <c r="E71" i="2"/>
  <c r="E174" i="2"/>
  <c r="E64" i="2"/>
  <c r="E640" i="2"/>
  <c r="E550" i="2"/>
  <c r="E288" i="2"/>
  <c r="E394" i="2"/>
  <c r="E470" i="2"/>
  <c r="E261" i="2"/>
  <c r="E573" i="2"/>
  <c r="E612" i="2"/>
  <c r="E540" i="2"/>
  <c r="E356" i="2"/>
  <c r="E395" i="2"/>
  <c r="E436" i="2"/>
  <c r="E269" i="2"/>
  <c r="E191" i="2"/>
  <c r="E318" i="2"/>
  <c r="E583" i="2"/>
  <c r="E459" i="2"/>
  <c r="E188" i="2"/>
  <c r="E260" i="2"/>
  <c r="E361" i="2"/>
  <c r="E541" i="2"/>
  <c r="E258" i="2"/>
  <c r="E262" i="2"/>
  <c r="E575" i="2"/>
  <c r="E637" i="2"/>
  <c r="E671" i="2"/>
  <c r="E121" i="2"/>
  <c r="E46" i="2"/>
  <c r="E105" i="2"/>
  <c r="E445" i="2"/>
  <c r="E557" i="2"/>
  <c r="E595" i="2"/>
  <c r="E225" i="2"/>
  <c r="E326" i="2"/>
  <c r="E63" i="2"/>
  <c r="E106" i="2"/>
  <c r="E514" i="2"/>
  <c r="E212" i="2"/>
  <c r="E101" i="2"/>
  <c r="E76" i="2"/>
  <c r="E123" i="2"/>
  <c r="E177" i="2"/>
  <c r="E357" i="2"/>
  <c r="E440" i="2"/>
  <c r="E446" i="2"/>
  <c r="E558" i="2"/>
  <c r="E565" i="2"/>
  <c r="E226" i="2"/>
  <c r="E179" i="2"/>
  <c r="E320" i="2"/>
  <c r="E555" i="2"/>
  <c r="E108" i="2"/>
  <c r="E462" i="2"/>
  <c r="E533" i="2"/>
  <c r="E146" i="2"/>
  <c r="E125" i="2"/>
  <c r="E109" i="2"/>
  <c r="E438" i="2"/>
  <c r="E249" i="2"/>
  <c r="E615" i="2"/>
  <c r="E224" i="2"/>
  <c r="E641" i="2"/>
  <c r="E220" i="2"/>
  <c r="E650" i="2"/>
  <c r="E374" i="2"/>
  <c r="E58" i="2"/>
  <c r="E305" i="2"/>
  <c r="E238" i="2"/>
  <c r="E347" i="2"/>
  <c r="E441" i="2"/>
  <c r="E98" i="2"/>
  <c r="E70" i="2"/>
  <c r="E273" i="2"/>
  <c r="E218" i="2"/>
  <c r="E116" i="2"/>
  <c r="E150" i="2"/>
  <c r="E369" i="2"/>
  <c r="E282" i="2"/>
  <c r="E578" i="2"/>
  <c r="E579" i="2"/>
  <c r="E607" i="2"/>
  <c r="E655" i="2"/>
  <c r="E170" i="2"/>
  <c r="E145" i="2"/>
  <c r="E456" i="2"/>
  <c r="E206" i="2"/>
  <c r="E554" i="2"/>
  <c r="E283" i="2"/>
  <c r="E213" i="2"/>
  <c r="E406" i="2"/>
  <c r="E418" i="2"/>
  <c r="E422" i="2"/>
  <c r="E638" i="2"/>
  <c r="E215" i="2"/>
  <c r="E312" i="2"/>
  <c r="E196" i="2"/>
  <c r="E544" i="2"/>
  <c r="E266" i="2"/>
  <c r="E634" i="2"/>
  <c r="E368" i="2"/>
  <c r="E633" i="2"/>
  <c r="E504" i="2"/>
  <c r="E465" i="2"/>
  <c r="E493" i="2"/>
  <c r="E127" i="2"/>
  <c r="E635" i="2"/>
  <c r="E455" i="2"/>
  <c r="E308" i="2"/>
  <c r="E310" i="2"/>
  <c r="E274" i="2"/>
  <c r="E625" i="2"/>
  <c r="E285" i="2"/>
  <c r="E304" i="2"/>
  <c r="E342" i="2"/>
  <c r="E390" i="2"/>
  <c r="E466" i="2"/>
  <c r="E494" i="2"/>
  <c r="E580" i="2"/>
  <c r="E591" i="2"/>
  <c r="E670" i="2"/>
  <c r="E136" i="2"/>
  <c r="E343" i="2"/>
  <c r="E434" i="2"/>
  <c r="E461" i="2"/>
  <c r="E584" i="2"/>
  <c r="E614" i="2"/>
  <c r="E646" i="2"/>
  <c r="E653" i="2"/>
  <c r="E660" i="2"/>
  <c r="E325" i="2"/>
  <c r="E423" i="2"/>
  <c r="E231" i="2"/>
  <c r="E563" i="2"/>
  <c r="E190" i="2"/>
  <c r="E581" i="2"/>
  <c r="E675" i="2"/>
  <c r="E45" i="2"/>
  <c r="E49" i="2"/>
  <c r="E90" i="2"/>
  <c r="E181" i="2"/>
  <c r="E185" i="2"/>
  <c r="E171" i="2"/>
  <c r="E159" i="2"/>
  <c r="E217" i="2"/>
  <c r="E507" i="2"/>
  <c r="E344" i="2"/>
  <c r="E349" i="2"/>
  <c r="E429" i="2"/>
  <c r="E205" i="2"/>
  <c r="E592" i="2"/>
  <c r="E593" i="2"/>
  <c r="E255" i="2"/>
  <c r="E381" i="2"/>
  <c r="E378" i="2"/>
  <c r="E383" i="2"/>
  <c r="E468" i="2"/>
  <c r="E484" i="2"/>
  <c r="E529" i="2"/>
  <c r="E530" i="2"/>
  <c r="E505" i="2"/>
  <c r="E189" i="2"/>
  <c r="E337" i="2"/>
  <c r="E532" i="2"/>
  <c r="E519" i="2"/>
  <c r="E569" i="2"/>
  <c r="E428" i="2"/>
  <c r="E539" i="2"/>
  <c r="E264" i="2"/>
  <c r="E316" i="2"/>
  <c r="E527" i="2"/>
  <c r="E516" i="2"/>
  <c r="E263" i="2"/>
  <c r="E577" i="2"/>
  <c r="E267" i="2"/>
  <c r="E211" i="2"/>
  <c r="E496" i="2"/>
  <c r="E407" i="2"/>
  <c r="E198" i="2"/>
  <c r="E411" i="2"/>
  <c r="E242" i="2"/>
  <c r="E609" i="2"/>
  <c r="E597" i="2"/>
  <c r="E219" i="2"/>
  <c r="E287" i="2"/>
  <c r="E425" i="2"/>
  <c r="E401" i="2"/>
  <c r="E207" i="2"/>
  <c r="E443" i="2"/>
  <c r="E392" i="2"/>
  <c r="E402" i="2"/>
  <c r="E444" i="2"/>
  <c r="E471" i="2"/>
  <c r="E250" i="2"/>
  <c r="E511" i="2"/>
  <c r="E515" i="2"/>
  <c r="E397" i="2"/>
  <c r="E570" i="2"/>
  <c r="E204" i="2"/>
  <c r="E298" i="2"/>
  <c r="E303" i="2"/>
  <c r="E382" i="2"/>
  <c r="E385" i="2"/>
  <c r="E403" i="2"/>
  <c r="E405" i="2"/>
  <c r="E412" i="2"/>
  <c r="E479" i="2"/>
  <c r="E481" i="2"/>
  <c r="E483" i="2"/>
  <c r="E488" i="2"/>
  <c r="E509" i="2"/>
  <c r="E510" i="2"/>
  <c r="E549" i="2"/>
  <c r="E556" i="2"/>
  <c r="E567" i="2"/>
  <c r="E602" i="2"/>
  <c r="E618" i="2"/>
  <c r="E628" i="2"/>
  <c r="E644" i="2"/>
  <c r="E645" i="2"/>
  <c r="E668" i="2"/>
  <c r="E669" i="2"/>
  <c r="E166" i="2"/>
  <c r="E396" i="2"/>
  <c r="E135" i="2"/>
  <c r="E475" i="2"/>
  <c r="E497" i="2"/>
  <c r="E500" i="2"/>
  <c r="E525" i="2"/>
  <c r="E254" i="2"/>
  <c r="E521" i="2"/>
  <c r="E216" i="2"/>
  <c r="E631" i="2"/>
  <c r="E659" i="2"/>
  <c r="E289" i="2"/>
  <c r="E673" i="2"/>
  <c r="E187" i="2"/>
  <c r="E297" i="2"/>
  <c r="E299" i="2"/>
  <c r="E358" i="2"/>
  <c r="E350" i="2"/>
  <c r="E384" i="2"/>
  <c r="E432" i="2"/>
  <c r="E480" i="2"/>
  <c r="E508" i="2"/>
  <c r="E517" i="2"/>
  <c r="E542" i="2"/>
  <c r="E564" i="2"/>
  <c r="E526" i="2"/>
  <c r="E538" i="2"/>
  <c r="E588" i="2"/>
  <c r="E551" i="2"/>
  <c r="E576" i="2"/>
  <c r="E379" i="2"/>
  <c r="E492" i="2"/>
  <c r="E559" i="2"/>
  <c r="E560" i="2"/>
  <c r="E658" i="2"/>
  <c r="E294" i="2"/>
  <c r="E327" i="2"/>
  <c r="E373" i="2"/>
  <c r="E375" i="2"/>
  <c r="E388" i="2"/>
  <c r="E433" i="2"/>
  <c r="E442" i="2"/>
  <c r="E490" i="2"/>
  <c r="E324" i="2"/>
  <c r="E458" i="2"/>
  <c r="E629" i="2"/>
  <c r="E472" i="2"/>
  <c r="E474" i="2"/>
  <c r="E477" i="2"/>
  <c r="E566" i="2"/>
  <c r="E610" i="2"/>
  <c r="E33" i="2"/>
  <c r="E140" i="2"/>
  <c r="E244" i="2"/>
  <c r="E87" i="2"/>
  <c r="E636" i="2"/>
  <c r="E80" i="2"/>
  <c r="E85" i="2"/>
  <c r="E346" i="2"/>
  <c r="E313" i="2"/>
  <c r="E439" i="2"/>
  <c r="E561" i="2"/>
  <c r="E664" i="2"/>
  <c r="E75" i="2"/>
  <c r="E13" i="2"/>
  <c r="E30" i="2"/>
  <c r="E27" i="2"/>
  <c r="E10" i="2"/>
  <c r="E32" i="2"/>
  <c r="E40" i="2"/>
  <c r="E51" i="2"/>
  <c r="E17" i="2"/>
  <c r="E34" i="2"/>
  <c r="E29" i="2"/>
  <c r="E12" i="2"/>
  <c r="E11" i="2"/>
  <c r="E16" i="2"/>
  <c r="E28" i="2"/>
  <c r="E4" i="2"/>
  <c r="E56" i="2"/>
  <c r="E5" i="2"/>
  <c r="E24" i="2"/>
  <c r="E7" i="2"/>
  <c r="E22" i="2"/>
  <c r="E21" i="2"/>
  <c r="E26" i="2"/>
  <c r="E23" i="2"/>
  <c r="E8" i="2"/>
  <c r="E37" i="2"/>
  <c r="E59" i="2"/>
  <c r="E52" i="2"/>
  <c r="E20" i="2"/>
  <c r="E14" i="2"/>
  <c r="E31" i="2"/>
  <c r="E39" i="2"/>
  <c r="E652" i="2"/>
  <c r="E552" i="2"/>
  <c r="E553" i="2"/>
  <c r="E77" i="2"/>
  <c r="E240" i="2"/>
  <c r="E482" i="2"/>
  <c r="E469" i="2"/>
  <c r="E92" i="2"/>
  <c r="E280" i="2"/>
  <c r="E300" i="2"/>
  <c r="E348" i="2"/>
  <c r="E386" i="2"/>
  <c r="E420" i="2"/>
  <c r="E478" i="2"/>
  <c r="E485" i="2"/>
  <c r="E487" i="2"/>
  <c r="E491" i="2"/>
  <c r="E501" i="2"/>
  <c r="E543" i="2"/>
  <c r="E619" i="2"/>
  <c r="E149" i="2"/>
  <c r="E339" i="2"/>
  <c r="E415" i="2"/>
  <c r="E534" i="2"/>
  <c r="E620" i="2"/>
  <c r="E626" i="2"/>
  <c r="E371" i="2"/>
  <c r="E498" i="2"/>
  <c r="E111" i="2"/>
  <c r="E307" i="2"/>
  <c r="E311" i="2"/>
  <c r="E520" i="2"/>
  <c r="E616" i="2"/>
  <c r="E209" i="2"/>
  <c r="E168" i="2"/>
  <c r="E334" i="2"/>
  <c r="E239" i="2"/>
  <c r="E404" i="2"/>
  <c r="E421" i="2"/>
  <c r="E426" i="2"/>
  <c r="E523" i="2"/>
  <c r="E574" i="2"/>
  <c r="E585" i="2"/>
  <c r="E627" i="2"/>
  <c r="E672" i="2"/>
  <c r="E677" i="2"/>
  <c r="E172" i="2"/>
  <c r="E437" i="2"/>
  <c r="E476" i="2"/>
  <c r="E513" i="2"/>
  <c r="E265" i="2"/>
  <c r="E333" i="2"/>
  <c r="E163" i="2"/>
  <c r="E663" i="2"/>
  <c r="E214" i="2"/>
  <c r="E503" i="2"/>
  <c r="E528" i="2"/>
  <c r="E666" i="2"/>
  <c r="E331" i="2"/>
  <c r="E132" i="2"/>
  <c r="E359" i="2"/>
  <c r="E531" i="2"/>
  <c r="E596" i="2"/>
  <c r="E227" i="2"/>
  <c r="E621" i="2"/>
  <c r="E275" i="2"/>
  <c r="E322" i="2"/>
  <c r="E370" i="2"/>
  <c r="E391" i="2"/>
  <c r="E409" i="2"/>
  <c r="E435" i="2"/>
  <c r="E605" i="2"/>
  <c r="E608" i="2"/>
  <c r="E15" i="2"/>
  <c r="E126" i="2"/>
  <c r="E93" i="2"/>
  <c r="E486" i="2"/>
  <c r="E138" i="2"/>
  <c r="E156" i="2"/>
  <c r="E69" i="2"/>
  <c r="E84" i="2"/>
  <c r="E234" i="2"/>
  <c r="E129" i="2"/>
  <c r="E66" i="2"/>
  <c r="E665" i="2"/>
  <c r="E72" i="2"/>
  <c r="E229" i="2"/>
  <c r="E321" i="2"/>
  <c r="E330" i="2"/>
  <c r="E183" i="2"/>
  <c r="E246" i="2"/>
  <c r="E165" i="2"/>
  <c r="E590" i="2"/>
  <c r="E268" i="2"/>
  <c r="E271" i="2"/>
  <c r="E114" i="2"/>
  <c r="E295" i="2"/>
  <c r="E376" i="2"/>
  <c r="E594" i="2"/>
  <c r="E221" i="2"/>
  <c r="E44" i="2"/>
  <c r="E54" i="2"/>
  <c r="E81" i="2"/>
  <c r="E278" i="2"/>
  <c r="E86" i="2"/>
  <c r="E73" i="2"/>
  <c r="E256" i="2"/>
  <c r="E270" i="2"/>
  <c r="E463" i="2"/>
  <c r="E154" i="2"/>
  <c r="E309" i="2"/>
  <c r="E323" i="2"/>
  <c r="E197" i="2"/>
  <c r="E335" i="2"/>
  <c r="E430" i="2"/>
  <c r="E257" i="2"/>
  <c r="E152" i="2"/>
  <c r="E454" i="2"/>
  <c r="E329" i="2"/>
  <c r="E164" i="2"/>
  <c r="E184" i="2"/>
  <c r="E247" i="2"/>
  <c r="E134" i="2"/>
  <c r="E589" i="2"/>
  <c r="E611" i="2"/>
  <c r="E237" i="2"/>
  <c r="E292" i="2"/>
  <c r="E230" i="2"/>
  <c r="E236" i="2"/>
  <c r="E340" i="2"/>
  <c r="E467" i="2"/>
  <c r="E537" i="2"/>
  <c r="E548" i="2"/>
  <c r="E568" i="2"/>
  <c r="E606" i="2"/>
  <c r="E647" i="2"/>
  <c r="E662" i="2"/>
  <c r="E336" i="2"/>
  <c r="E453" i="2"/>
  <c r="E460" i="2"/>
  <c r="E495" i="2"/>
  <c r="E651" i="2"/>
  <c r="E315" i="2"/>
  <c r="E290" i="2"/>
  <c r="E293" i="2"/>
  <c r="E338" i="2"/>
  <c r="E372" i="2"/>
  <c r="E410" i="2"/>
  <c r="E416" i="2"/>
  <c r="E447" i="2"/>
  <c r="E449" i="2"/>
  <c r="E306" i="2"/>
  <c r="E452" i="2"/>
  <c r="E160" i="2"/>
  <c r="E546" i="2"/>
  <c r="E571" i="2"/>
  <c r="E158" i="2"/>
  <c r="E296" i="2"/>
  <c r="E598" i="2"/>
  <c r="E656" i="2"/>
  <c r="E122" i="2"/>
  <c r="E151" i="2"/>
  <c r="E112" i="2"/>
  <c r="E96" i="2"/>
  <c r="E83" i="2"/>
  <c r="E139" i="2"/>
  <c r="E301" i="2"/>
  <c r="E547" i="2"/>
  <c r="E279" i="2"/>
  <c r="E222" i="2"/>
  <c r="E194" i="2"/>
  <c r="E582" i="2"/>
  <c r="E674" i="2"/>
  <c r="E398" i="2"/>
  <c r="E522" i="2"/>
  <c r="E157" i="2"/>
  <c r="E360" i="2"/>
  <c r="E175" i="2"/>
  <c r="E41" i="2"/>
  <c r="E624" i="2"/>
  <c r="E648" i="2"/>
  <c r="E142" i="2"/>
  <c r="E364" i="2"/>
  <c r="E365" i="2"/>
  <c r="E223" i="2"/>
  <c r="E341" i="2"/>
  <c r="E363" i="2"/>
  <c r="E259" i="2"/>
  <c r="E562" i="2"/>
  <c r="E599" i="2"/>
  <c r="E228" i="2"/>
  <c r="E362" i="2"/>
  <c r="E600" i="2"/>
  <c r="E67" i="2"/>
  <c r="E676" i="2"/>
  <c r="E603" i="2"/>
  <c r="E431" i="2"/>
  <c r="E243" i="2"/>
  <c r="E35" i="2"/>
  <c r="E399" i="2"/>
  <c r="E536" i="2"/>
  <c r="E62" i="2"/>
  <c r="E79" i="2"/>
  <c r="E642" i="2"/>
  <c r="E643" i="2"/>
  <c r="E248" i="2"/>
  <c r="E186" i="2"/>
  <c r="E366" i="2"/>
  <c r="E367" i="2"/>
  <c r="E545" i="2"/>
  <c r="E413" i="2"/>
  <c r="E417" i="2"/>
  <c r="E319" i="2"/>
  <c r="E657" i="2"/>
  <c r="E233" i="2"/>
  <c r="E613" i="2"/>
  <c r="E78" i="2"/>
  <c r="E451" i="2"/>
  <c r="E535" i="2"/>
  <c r="E74" i="2"/>
  <c r="E632" i="2"/>
  <c r="E291" i="2"/>
  <c r="E524" i="2"/>
  <c r="E630" i="2"/>
  <c r="E667" i="2"/>
  <c r="E6" i="2"/>
  <c r="E25" i="2"/>
  <c r="E68" i="2"/>
  <c r="E143" i="2"/>
  <c r="E19" i="2"/>
  <c r="E9" i="2"/>
  <c r="E18" i="2"/>
  <c r="E47" i="2"/>
  <c r="E103" i="2"/>
  <c r="E195" i="2"/>
  <c r="E162" i="2"/>
  <c r="E97" i="2"/>
  <c r="E351" i="2"/>
  <c r="E352" i="2"/>
  <c r="E377" i="2"/>
  <c r="E489" i="2"/>
  <c r="E167" i="2"/>
  <c r="E286" i="2"/>
  <c r="E113" i="2"/>
  <c r="E284" i="2"/>
  <c r="E235" i="2"/>
  <c r="E128" i="2"/>
  <c r="E176" i="2"/>
  <c r="E314" i="2"/>
  <c r="E317" i="2"/>
  <c r="E345" i="2"/>
  <c r="E400" i="2"/>
  <c r="E252" i="2"/>
  <c r="E141" i="2"/>
  <c r="E192" i="2"/>
  <c r="E272" i="2"/>
  <c r="E649" i="2"/>
  <c r="E57" i="2"/>
  <c r="E42" i="2"/>
  <c r="E155" i="2"/>
  <c r="E193" i="2"/>
  <c r="E82" i="2"/>
  <c r="E60" i="2"/>
  <c r="E107" i="2"/>
  <c r="E38" i="2"/>
  <c r="E48" i="2"/>
  <c r="E457" i="2"/>
  <c r="E281" i="2"/>
  <c r="E202" i="2"/>
  <c r="E208" i="2"/>
  <c r="E110" i="2"/>
  <c r="E173" i="2"/>
  <c r="E50" i="2"/>
  <c r="E36" i="2"/>
  <c r="E144" i="2"/>
  <c r="E617" i="2"/>
  <c r="E393" i="2"/>
  <c r="E182" i="2"/>
  <c r="E448" i="2"/>
  <c r="E473" i="2"/>
  <c r="E201" i="2"/>
  <c r="E512" i="2"/>
  <c r="E253" i="2"/>
  <c r="E622" i="2"/>
  <c r="E99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<sst xmlns="http://schemas.openxmlformats.org/spreadsheetml/2006/main" count="14716" uniqueCount="819">
  <si>
    <t>CD_Corr</t>
  </si>
  <si>
    <t>Provincia</t>
  </si>
  <si>
    <t>Distrito</t>
  </si>
  <si>
    <t>Corregimiento</t>
  </si>
  <si>
    <t>SUM Correg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</si>
  <si>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</si>
  <si>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</si>
  <si>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</si>
  <si>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</si>
  <si>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</si>
  <si>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</si>
  <si>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</si>
  <si>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</si>
  <si>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</si>
  <si>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</si>
  <si>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</si>
  <si>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</si>
  <si>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</si>
  <si>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</si>
  <si>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</si>
  <si>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</si>
  <si>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</si>
  <si>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</si>
  <si>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</si>
  <si>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</si>
  <si>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</si>
  <si>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</si>
  <si>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</si>
  <si>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</si>
  <si>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</si>
  <si>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</si>
  <si>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</si>
  <si>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</si>
  <si>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</si>
  <si>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</si>
  <si>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</si>
  <si>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</si>
  <si>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</si>
  <si>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</si>
  <si>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</si>
  <si>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</si>
  <si>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</si>
  <si>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</si>
  <si>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</si>
  <si>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</si>
  <si>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</si>
  <si>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</si>
  <si>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</si>
  <si>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</si>
  <si>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</si>
  <si>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</si>
  <si>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</si>
  <si>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</si>
  <si>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</si>
  <si>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</si>
  <si>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</si>
  <si>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</si>
  <si>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</si>
  <si>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</si>
  <si>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</si>
  <si>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</si>
  <si>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</si>
  <si>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</si>
  <si>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</si>
  <si>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</si>
  <si>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</si>
  <si>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</si>
  <si>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</si>
  <si>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</si>
  <si>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</si>
  <si>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</si>
  <si>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</si>
  <si>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</si>
  <si>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</si>
  <si>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</si>
  <si>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</si>
  <si>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</si>
  <si>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</si>
  <si>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</si>
  <si>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</si>
  <si>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</si>
  <si>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</si>
  <si>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</si>
  <si>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</si>
  <si>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</si>
  <si>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</si>
  <si>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</si>
  <si>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</si>
  <si>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</si>
  <si>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</si>
  <si>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</si>
  <si>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</si>
  <si>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</si>
  <si>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</si>
  <si>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</si>
  <si>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</si>
  <si>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</si>
  <si>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</si>
  <si>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</si>
  <si>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Panamá</t>
  </si>
  <si>
    <t>Pacora</t>
  </si>
  <si>
    <t>Tocumen</t>
  </si>
  <si>
    <t>Panamá Oeste</t>
  </si>
  <si>
    <t>Arraiján</t>
  </si>
  <si>
    <t>Arraiján (Cabecera)</t>
  </si>
  <si>
    <t>24 de Diciembre</t>
  </si>
  <si>
    <t>San Miguelito</t>
  </si>
  <si>
    <t>Belisario Porras</t>
  </si>
  <si>
    <t>Vista Alegre</t>
  </si>
  <si>
    <t>Curundú</t>
  </si>
  <si>
    <t>Pedregal</t>
  </si>
  <si>
    <t>Juan Díaz</t>
  </si>
  <si>
    <t>El Chorrillo</t>
  </si>
  <si>
    <t>Belisario Frías</t>
  </si>
  <si>
    <t>Veraguas</t>
  </si>
  <si>
    <t>Santiago</t>
  </si>
  <si>
    <t>Santiago (Cabecera)</t>
  </si>
  <si>
    <t>Caimitillo</t>
  </si>
  <si>
    <t>San Francisco</t>
  </si>
  <si>
    <t>Burunga</t>
  </si>
  <si>
    <t>Veracruz</t>
  </si>
  <si>
    <t>Arnulfo Arias</t>
  </si>
  <si>
    <t>Ernesto Córdoba Campos</t>
  </si>
  <si>
    <t>Alcalde Díaz</t>
  </si>
  <si>
    <t>Amelia Denis de Icaza</t>
  </si>
  <si>
    <t>Las Mañanitas</t>
  </si>
  <si>
    <t>Juan Demóstenes Arosemena</t>
  </si>
  <si>
    <t>Ancón</t>
  </si>
  <si>
    <t>La Exposición o Calidonia</t>
  </si>
  <si>
    <t>Las Cumbres</t>
  </si>
  <si>
    <t>Río Abajo</t>
  </si>
  <si>
    <t>Santa Ana</t>
  </si>
  <si>
    <t>Omar Torrijos</t>
  </si>
  <si>
    <t>Betania</t>
  </si>
  <si>
    <t>Chepo</t>
  </si>
  <si>
    <t>Chepo (Cabecera</t>
  </si>
  <si>
    <t>Parque Lefevre</t>
  </si>
  <si>
    <t>Don Bosco</t>
  </si>
  <si>
    <t>La Chorrera</t>
  </si>
  <si>
    <t>Puerto Caimito</t>
  </si>
  <si>
    <t>José Domingo Espinar</t>
  </si>
  <si>
    <t>Guadalupe</t>
  </si>
  <si>
    <t>Rufina Alfaro</t>
  </si>
  <si>
    <t>Bella Vista</t>
  </si>
  <si>
    <t>Colón</t>
  </si>
  <si>
    <t>Omar Torrijos Herrera</t>
  </si>
  <si>
    <t>Nueva Esperanza</t>
  </si>
  <si>
    <t>Barrio Colón</t>
  </si>
  <si>
    <t>Cristóbal</t>
  </si>
  <si>
    <t>Comarca Kuna Yala</t>
  </si>
  <si>
    <t>Narganá (Cabecera)</t>
  </si>
  <si>
    <t>Darién</t>
  </si>
  <si>
    <t>Pinogana</t>
  </si>
  <si>
    <t>Yaviza</t>
  </si>
  <si>
    <t>Chiriquí</t>
  </si>
  <si>
    <t>Alanje</t>
  </si>
  <si>
    <t>Divalá</t>
  </si>
  <si>
    <t>Cerro Silvestre</t>
  </si>
  <si>
    <t>Herrera</t>
  </si>
  <si>
    <t>Metetí</t>
  </si>
  <si>
    <t>Playa Leona</t>
  </si>
  <si>
    <t>Pueblo Nuevo</t>
  </si>
  <si>
    <t>Victoriano Lorenzo</t>
  </si>
  <si>
    <t>Bocas del Toro</t>
  </si>
  <si>
    <t>Changuinola</t>
  </si>
  <si>
    <t>Changuinola (Cabecera)</t>
  </si>
  <si>
    <t>Ailigandí</t>
  </si>
  <si>
    <t>Chiriquí Grande</t>
  </si>
  <si>
    <t>Chiriquí Grande (Cabecera)</t>
  </si>
  <si>
    <t>San Martín</t>
  </si>
  <si>
    <t>Barrio Balboa</t>
  </si>
  <si>
    <t>David</t>
  </si>
  <si>
    <t>David (Cabecera)</t>
  </si>
  <si>
    <t>Mateo Iturralde</t>
  </si>
  <si>
    <t>El Coco</t>
  </si>
  <si>
    <t>El Empalme</t>
  </si>
  <si>
    <t>Rodrigo Luque</t>
  </si>
  <si>
    <t>Nuevo México</t>
  </si>
  <si>
    <t>San Juan</t>
  </si>
  <si>
    <t>Cativá</t>
  </si>
  <si>
    <t>San Martín de Porres</t>
  </si>
  <si>
    <t>Santa Fe</t>
  </si>
  <si>
    <t>Santa Fe (Cabecera)</t>
  </si>
  <si>
    <t>Nuevo Emperador</t>
  </si>
  <si>
    <t>Canto del Llano</t>
  </si>
  <si>
    <t>Sabanitas</t>
  </si>
  <si>
    <t>Soná</t>
  </si>
  <si>
    <t>Soná (Cabecera)</t>
  </si>
  <si>
    <t>Comarca Emberá Wounaán</t>
  </si>
  <si>
    <t>Cémaco</t>
  </si>
  <si>
    <t>Lajas Blancas</t>
  </si>
  <si>
    <t>Comarca Ngäbe Buglé</t>
  </si>
  <si>
    <t>Jirondai</t>
  </si>
  <si>
    <t>Tu Gwai (Tuwai)</t>
  </si>
  <si>
    <t>San Felipe</t>
  </si>
  <si>
    <t>Barú</t>
  </si>
  <si>
    <t>Rodolfo Aguilar Delgado</t>
  </si>
  <si>
    <t>Atalaya</t>
  </si>
  <si>
    <t>Atalaya (Cabecera)</t>
  </si>
  <si>
    <t>Büri</t>
  </si>
  <si>
    <t>Nuevo Santiago</t>
  </si>
  <si>
    <t>Comarca Kuna de Madugandi</t>
  </si>
  <si>
    <t>Puerto Obaldía</t>
  </si>
  <si>
    <t>El Arado</t>
  </si>
  <si>
    <t>Finca 60</t>
  </si>
  <si>
    <t>Los Algarrobos</t>
  </si>
  <si>
    <t>Tortí</t>
  </si>
  <si>
    <t>Cirilo Guaynora (Cabecera)</t>
  </si>
  <si>
    <t>Las Margaritas</t>
  </si>
  <si>
    <t>Miramar</t>
  </si>
  <si>
    <t>Buena Vista</t>
  </si>
  <si>
    <t>Comarca Kuna de Wargandí</t>
  </si>
  <si>
    <t>Coclé</t>
  </si>
  <si>
    <t>Penonomé</t>
  </si>
  <si>
    <t>Penonomé (Cabecera)</t>
  </si>
  <si>
    <t>San Antonio</t>
  </si>
  <si>
    <t>La Peña</t>
  </si>
  <si>
    <t>Antón</t>
  </si>
  <si>
    <t>Río Hato</t>
  </si>
  <si>
    <t>Aguadulce</t>
  </si>
  <si>
    <t>Aguadulce (Cabecera)</t>
  </si>
  <si>
    <t>Finca 30</t>
  </si>
  <si>
    <t>Capira</t>
  </si>
  <si>
    <t>Lídice</t>
  </si>
  <si>
    <t>Las Lomas</t>
  </si>
  <si>
    <t>Bocas del Toro (Cabecera)</t>
  </si>
  <si>
    <t>Puerto Pilón</t>
  </si>
  <si>
    <t>Baco</t>
  </si>
  <si>
    <t>Barrio Sur</t>
  </si>
  <si>
    <t>Capira (Cabecera)</t>
  </si>
  <si>
    <t>Barrio Norte</t>
  </si>
  <si>
    <t>El Tejar</t>
  </si>
  <si>
    <t>Puerto Armuelles (Cabecera)</t>
  </si>
  <si>
    <t>Feuillet</t>
  </si>
  <si>
    <t>Boquete</t>
  </si>
  <si>
    <t>Alto Boquete</t>
  </si>
  <si>
    <t>Bugaba</t>
  </si>
  <si>
    <t>Mendoza</t>
  </si>
  <si>
    <t>La Mesa</t>
  </si>
  <si>
    <t>La Mesa (Cabecera)</t>
  </si>
  <si>
    <t>Finca 6</t>
  </si>
  <si>
    <t>Villa Rosario</t>
  </si>
  <si>
    <t>Mariato</t>
  </si>
  <si>
    <t>Llano de Catival o Mariato (Cabecera)</t>
  </si>
  <si>
    <t>San Pablo Viejo</t>
  </si>
  <si>
    <t>La Pintada</t>
  </si>
  <si>
    <t>La Pintada (Cabecera)</t>
  </si>
  <si>
    <t>Antón (Cabecera)</t>
  </si>
  <si>
    <t>Pocrí</t>
  </si>
  <si>
    <t>Natá</t>
  </si>
  <si>
    <t>Natá (Cabecera)</t>
  </si>
  <si>
    <t>Alanje (Cabecera)</t>
  </si>
  <si>
    <t>Barriada 4 de Abril</t>
  </si>
  <si>
    <t>Boquerón</t>
  </si>
  <si>
    <t>Boquerón (Cabecera)</t>
  </si>
  <si>
    <t>Guabito</t>
  </si>
  <si>
    <t>Aserrío de Gariché</t>
  </si>
  <si>
    <t>La Colorada</t>
  </si>
  <si>
    <t>San Félix</t>
  </si>
  <si>
    <t>Chame</t>
  </si>
  <si>
    <t>Chame (Cabecera)</t>
  </si>
  <si>
    <t>Edwin Fábrega</t>
  </si>
  <si>
    <t>El Roble</t>
  </si>
  <si>
    <t>Pajonal</t>
  </si>
  <si>
    <t>San Francisco (Cabecera)</t>
  </si>
  <si>
    <t>Rambala</t>
  </si>
  <si>
    <t>Mironó</t>
  </si>
  <si>
    <t>Hato Julí</t>
  </si>
  <si>
    <t>Los Santos</t>
  </si>
  <si>
    <t>Chepigana</t>
  </si>
  <si>
    <t>La Palma (Cabecera)</t>
  </si>
  <si>
    <t>Nueva Providencia</t>
  </si>
  <si>
    <t>Ponuga</t>
  </si>
  <si>
    <t>Almirante</t>
  </si>
  <si>
    <t>Almirante (Cabecera)</t>
  </si>
  <si>
    <t>Cañita</t>
  </si>
  <si>
    <t>Nueva Gorgona</t>
  </si>
  <si>
    <t>San Isidro</t>
  </si>
  <si>
    <t>Santa Clara</t>
  </si>
  <si>
    <t>Santa Rita</t>
  </si>
  <si>
    <t>Gualaca</t>
  </si>
  <si>
    <t>La Concepción (Cabecera)</t>
  </si>
  <si>
    <t>Barrios Unidos</t>
  </si>
  <si>
    <t>Cañaveral</t>
  </si>
  <si>
    <t>Cañazas</t>
  </si>
  <si>
    <t>Cañazas (Cabecera)</t>
  </si>
  <si>
    <t>Dolega</t>
  </si>
  <si>
    <t>Dolega (Cabecera)</t>
  </si>
  <si>
    <t>El Silencio</t>
  </si>
  <si>
    <t>Besiko</t>
  </si>
  <si>
    <t>Niba</t>
  </si>
  <si>
    <t>Punta Peña</t>
  </si>
  <si>
    <t>Soloy</t>
  </si>
  <si>
    <t>Amador</t>
  </si>
  <si>
    <t>San Pedro del Espino</t>
  </si>
  <si>
    <t>Villarreal</t>
  </si>
  <si>
    <t>Kusapín</t>
  </si>
  <si>
    <t>Chitré</t>
  </si>
  <si>
    <t>Llano Bonito</t>
  </si>
  <si>
    <t>Kankintú</t>
  </si>
  <si>
    <t>Cabuya</t>
  </si>
  <si>
    <t>Campana</t>
  </si>
  <si>
    <t>Montijo</t>
  </si>
  <si>
    <t>Costa Hermosa</t>
  </si>
  <si>
    <t>Hato Corotú</t>
  </si>
  <si>
    <t>La Soledad</t>
  </si>
  <si>
    <t>La Villa de Los Santos (Cabecera)</t>
  </si>
  <si>
    <t>Las Ollas Arriba</t>
  </si>
  <si>
    <t>Las Palmas</t>
  </si>
  <si>
    <t>Las Palmas (Cabecera)</t>
  </si>
  <si>
    <t>Limón</t>
  </si>
  <si>
    <t>Monagrillo</t>
  </si>
  <si>
    <t>Montijo (Cabecera)</t>
  </si>
  <si>
    <t>Obaldía</t>
  </si>
  <si>
    <t>Salamanca</t>
  </si>
  <si>
    <t>San José  del General (Cabecera)</t>
  </si>
  <si>
    <t>Bejuco</t>
  </si>
  <si>
    <t>Bágala</t>
  </si>
  <si>
    <t>Bajo Cedro</t>
  </si>
  <si>
    <t>Boquete (Cabecera)</t>
  </si>
  <si>
    <t>Chiguirí Arriba</t>
  </si>
  <si>
    <t>Chitré (Cabecera)</t>
  </si>
  <si>
    <t>San Carlos</t>
  </si>
  <si>
    <t>El Higo</t>
  </si>
  <si>
    <t>El Marañón</t>
  </si>
  <si>
    <t>Hato Culantro</t>
  </si>
  <si>
    <t>La Arena</t>
  </si>
  <si>
    <t>La Trinchera</t>
  </si>
  <si>
    <t>Macaracas</t>
  </si>
  <si>
    <t>Macaracas (Cabecera)</t>
  </si>
  <si>
    <t>Portobelo</t>
  </si>
  <si>
    <t>María Chiquita</t>
  </si>
  <si>
    <t>Ocú</t>
  </si>
  <si>
    <t>Ocú (Cabecera)</t>
  </si>
  <si>
    <t>Portobelo (Cabecera)</t>
  </si>
  <si>
    <t>Punta Chame</t>
  </si>
  <si>
    <t>Arosemena</t>
  </si>
  <si>
    <t>Barriada Guaymí</t>
  </si>
  <si>
    <t>Caimito</t>
  </si>
  <si>
    <t>Renacimiento</t>
  </si>
  <si>
    <t>Cañas Gordas</t>
  </si>
  <si>
    <t>Cerro Banco</t>
  </si>
  <si>
    <t>Pesé</t>
  </si>
  <si>
    <t>El Barrero</t>
  </si>
  <si>
    <t>El Harino</t>
  </si>
  <si>
    <t>La Gloria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</si>
  <si>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</si>
  <si>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</si>
  <si>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</si>
  <si>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</si>
  <si>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</si>
  <si>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</si>
  <si>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</si>
  <si>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</si>
  <si>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</si>
  <si>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</si>
  <si>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</si>
  <si>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Olá</t>
  </si>
  <si>
    <t>Olá (Cabecera)</t>
  </si>
  <si>
    <t>Pesé (Cabecera)</t>
  </si>
  <si>
    <t>Progreso</t>
  </si>
  <si>
    <t>Remedios</t>
  </si>
  <si>
    <t>Remedios (Cabecera)</t>
  </si>
  <si>
    <t>Río de Jesús</t>
  </si>
  <si>
    <t>Río de Jesús (Cabecera)</t>
  </si>
  <si>
    <t>Río Sereno (Cabecera)</t>
  </si>
  <si>
    <t>Sabana Grande</t>
  </si>
  <si>
    <t>San Juan Bautista</t>
  </si>
  <si>
    <t>San Pablo Nuevo</t>
  </si>
  <si>
    <t>Santa María (Cabecera)</t>
  </si>
  <si>
    <t>Santo Domingo</t>
  </si>
  <si>
    <t>Tebario</t>
  </si>
  <si>
    <t>Valle de Riscó</t>
  </si>
  <si>
    <t>Tierras Altas</t>
  </si>
  <si>
    <t>Volcán (Cabecera)</t>
  </si>
  <si>
    <t>Santa Marta</t>
  </si>
  <si>
    <t>Santo Tomás</t>
  </si>
  <si>
    <t>Tijeras</t>
  </si>
  <si>
    <t>Agua Fría</t>
  </si>
  <si>
    <t>Bahía Honda</t>
  </si>
  <si>
    <t>Müna</t>
  </si>
  <si>
    <t>Bakama</t>
  </si>
  <si>
    <t>Boca de Cupe</t>
  </si>
  <si>
    <t>Caballero</t>
  </si>
  <si>
    <t>Carlos Santana Ávila</t>
  </si>
  <si>
    <t>Cermeño</t>
  </si>
  <si>
    <t>Cerro Caña</t>
  </si>
  <si>
    <t>Chichica (Cabecera)</t>
  </si>
  <si>
    <t>Cochea</t>
  </si>
  <si>
    <t>Corozal</t>
  </si>
  <si>
    <t>El Barrito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</si>
  <si>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</si>
  <si>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</si>
  <si>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</si>
  <si>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</si>
  <si>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</si>
  <si>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</si>
  <si>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</si>
  <si>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</si>
  <si>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</si>
  <si>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Guararé</t>
  </si>
  <si>
    <t>La Pasera</t>
  </si>
  <si>
    <t>La Pava</t>
  </si>
  <si>
    <t>Las Lajas</t>
  </si>
  <si>
    <t>Los Llanitos</t>
  </si>
  <si>
    <t>Los Olivos</t>
  </si>
  <si>
    <t>Los Pozos</t>
  </si>
  <si>
    <t>Los Pozos (Cabecera)</t>
  </si>
  <si>
    <t>Manuel Ortega</t>
  </si>
  <si>
    <t>Nämnoni</t>
  </si>
  <si>
    <t>Santa Isabel</t>
  </si>
  <si>
    <t>Nombre de Dios</t>
  </si>
  <si>
    <t>Nueva California</t>
  </si>
  <si>
    <t>Palenque (Cabecera)</t>
  </si>
  <si>
    <t>Chagres</t>
  </si>
  <si>
    <t>Palmas Bellas</t>
  </si>
  <si>
    <t>Palmira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</si>
  <si>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</si>
  <si>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</si>
  <si>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</si>
  <si>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</si>
  <si>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</si>
  <si>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</si>
  <si>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</si>
  <si>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</si>
  <si>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</si>
  <si>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</si>
  <si>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</si>
  <si>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Rodeo Viejo</t>
  </si>
  <si>
    <t>Sajalices</t>
  </si>
  <si>
    <t>San Lorenzo</t>
  </si>
  <si>
    <t>Toabré</t>
  </si>
  <si>
    <t>Toza</t>
  </si>
  <si>
    <t>Tubualá</t>
  </si>
  <si>
    <t>Valle de Aguas Arriba</t>
  </si>
  <si>
    <t>Calobre</t>
  </si>
  <si>
    <t>Calobre (Cabecera)</t>
  </si>
  <si>
    <t>Iturralde</t>
  </si>
  <si>
    <t>Los Anastacios</t>
  </si>
  <si>
    <t>Rincón</t>
  </si>
  <si>
    <t>Santa Rosa</t>
  </si>
  <si>
    <t>Tolé</t>
  </si>
  <si>
    <t>Tolé (Cabecera)</t>
  </si>
  <si>
    <t>Villa Carmen</t>
  </si>
  <si>
    <t>Chupampa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</si>
  <si>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</si>
  <si>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</si>
  <si>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</si>
  <si>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</si>
  <si>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</si>
  <si>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</si>
  <si>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</si>
  <si>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</si>
  <si>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</si>
  <si>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</si>
  <si>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</si>
  <si>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</si>
  <si>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</si>
  <si>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</si>
  <si>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Barnizal</t>
  </si>
  <si>
    <t>Barrio Francés</t>
  </si>
  <si>
    <t>Bastimentos</t>
  </si>
  <si>
    <t>Bayano</t>
  </si>
  <si>
    <t>Bijagual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</si>
  <si>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</si>
  <si>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</si>
  <si>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</si>
  <si>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</si>
  <si>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</si>
  <si>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</si>
  <si>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</si>
  <si>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</si>
  <si>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</si>
  <si>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</si>
  <si>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</si>
  <si>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</si>
  <si>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</si>
  <si>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</si>
  <si>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</si>
  <si>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</si>
  <si>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</si>
  <si>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</si>
  <si>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</si>
  <si>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</si>
  <si>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</si>
  <si>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</si>
  <si>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</si>
  <si>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</si>
  <si>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</si>
  <si>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</si>
  <si>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</si>
  <si>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</si>
  <si>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</si>
  <si>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</si>
  <si>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</si>
  <si>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</si>
  <si>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</si>
  <si>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</si>
  <si>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</si>
  <si>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</si>
  <si>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</si>
  <si>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</si>
  <si>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</si>
  <si>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</si>
  <si>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</si>
  <si>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</si>
  <si>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Cirí de Los Sotos</t>
  </si>
  <si>
    <t>Cirí Grande</t>
  </si>
  <si>
    <t>Ciricito</t>
  </si>
  <si>
    <t>Cochigró</t>
  </si>
  <si>
    <t>Coclé del Norte</t>
  </si>
  <si>
    <t>Cordillera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</si>
  <si>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</si>
  <si>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</si>
  <si>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</si>
  <si>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</si>
  <si>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</si>
  <si>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</si>
  <si>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</si>
  <si>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</si>
  <si>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</si>
  <si>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</si>
  <si>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</si>
  <si>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</si>
  <si>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</si>
  <si>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</si>
  <si>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</si>
  <si>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</si>
  <si>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</si>
  <si>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</si>
  <si>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</si>
  <si>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</si>
  <si>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</si>
  <si>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</si>
  <si>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</si>
  <si>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</si>
  <si>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</si>
  <si>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</si>
  <si>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</si>
  <si>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</si>
  <si>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</si>
  <si>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</si>
  <si>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</si>
  <si>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</si>
  <si>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</si>
  <si>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</si>
  <si>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</si>
  <si>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</si>
  <si>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</si>
  <si>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</si>
  <si>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</si>
  <si>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</si>
  <si>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</si>
  <si>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</si>
  <si>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</si>
  <si>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</si>
  <si>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</si>
  <si>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</si>
  <si>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</si>
  <si>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</si>
  <si>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</si>
  <si>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</si>
  <si>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</si>
  <si>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</si>
  <si>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</si>
  <si>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</si>
  <si>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</si>
  <si>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</si>
  <si>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</si>
  <si>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</si>
  <si>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</si>
  <si>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</si>
  <si>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</si>
  <si>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</si>
  <si>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</si>
  <si>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</si>
  <si>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</si>
  <si>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</si>
  <si>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</si>
  <si>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</si>
  <si>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</si>
  <si>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</si>
  <si>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</si>
  <si>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</si>
  <si>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</si>
  <si>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</si>
  <si>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</si>
  <si>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</si>
  <si>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</si>
  <si>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</si>
  <si>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</si>
  <si>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</si>
  <si>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</si>
  <si>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</si>
  <si>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</si>
  <si>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</si>
  <si>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</si>
  <si>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</si>
  <si>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</si>
  <si>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</si>
  <si>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</si>
  <si>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</si>
  <si>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</si>
  <si>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</si>
  <si>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</si>
  <si>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</si>
  <si>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</si>
  <si>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</si>
  <si>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</si>
  <si>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</si>
  <si>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</si>
  <si>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</si>
  <si>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</si>
  <si>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</si>
  <si>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</si>
  <si>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</si>
  <si>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</si>
  <si>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</si>
  <si>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</si>
  <si>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</si>
  <si>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</si>
  <si>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</si>
  <si>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</si>
  <si>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</si>
  <si>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</si>
  <si>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</si>
  <si>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</si>
  <si>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</si>
  <si>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</si>
  <si>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</si>
  <si>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</si>
  <si>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</si>
  <si>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</si>
  <si>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</si>
  <si>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</si>
  <si>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</si>
  <si>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</si>
  <si>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</si>
  <si>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</si>
  <si>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</si>
  <si>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</si>
  <si>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</si>
  <si>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</si>
  <si>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</si>
  <si>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</si>
  <si>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</si>
  <si>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</si>
  <si>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</si>
  <si>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</si>
  <si>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</si>
  <si>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</si>
  <si>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</si>
  <si>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</si>
  <si>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</si>
  <si>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</si>
  <si>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</si>
  <si>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</si>
  <si>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</si>
  <si>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</si>
  <si>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</si>
  <si>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</si>
  <si>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</si>
  <si>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</si>
  <si>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</si>
  <si>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</si>
  <si>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</si>
  <si>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</si>
  <si>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</si>
  <si>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</si>
  <si>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</si>
  <si>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</si>
  <si>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</si>
  <si>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</si>
  <si>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</si>
  <si>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</si>
  <si>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</si>
  <si>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</si>
  <si>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</si>
  <si>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</si>
  <si>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</si>
  <si>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</si>
  <si>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</si>
  <si>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</si>
  <si>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</si>
  <si>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</si>
  <si>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</si>
  <si>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</si>
  <si>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</si>
  <si>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</si>
  <si>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</si>
  <si>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</si>
  <si>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</si>
  <si>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</si>
  <si>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</si>
  <si>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</si>
  <si>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</si>
  <si>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</si>
  <si>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</si>
  <si>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</si>
  <si>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</si>
  <si>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</si>
  <si>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</si>
  <si>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</si>
  <si>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</si>
  <si>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</si>
  <si>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</si>
  <si>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</si>
  <si>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</si>
  <si>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</si>
  <si>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</si>
  <si>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</si>
  <si>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</si>
  <si>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</si>
  <si>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</si>
  <si>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</si>
  <si>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</si>
  <si>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</si>
  <si>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</si>
  <si>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</si>
  <si>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</si>
  <si>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</si>
  <si>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</si>
  <si>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</si>
  <si>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</si>
  <si>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</si>
  <si>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</si>
  <si>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</si>
  <si>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</si>
  <si>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</si>
  <si>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</si>
  <si>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</si>
  <si>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</si>
  <si>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</si>
  <si>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</si>
  <si>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</si>
  <si>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</si>
  <si>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</si>
  <si>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</si>
  <si>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</si>
  <si>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</si>
  <si>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</si>
  <si>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</si>
  <si>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</si>
  <si>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</si>
  <si>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</si>
  <si>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Pedrito o Jiküi</t>
  </si>
  <si>
    <t>Santa Catalina o Calovébora o Bledeshia (Cabecera</t>
  </si>
  <si>
    <t>Santa Cruz</t>
  </si>
  <si>
    <t>Santa Cruz de Chinina</t>
  </si>
  <si>
    <t>Santa Lucía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</si>
  <si>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</si>
  <si>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</si>
  <si>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</si>
  <si>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</si>
  <si>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</si>
  <si>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</si>
  <si>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</si>
  <si>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</si>
  <si>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</si>
  <si>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</si>
  <si>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</si>
  <si>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</si>
  <si>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</si>
  <si>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</si>
  <si>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</si>
  <si>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</si>
  <si>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</si>
  <si>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</si>
  <si>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</si>
  <si>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</si>
  <si>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</si>
  <si>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</si>
  <si>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</si>
  <si>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</si>
  <si>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</si>
  <si>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Rico</t>
  </si>
  <si>
    <t>Vallerriquito</t>
  </si>
  <si>
    <t>Veladero</t>
  </si>
  <si>
    <t>Viento Frío</t>
  </si>
  <si>
    <t>Viguí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</si>
  <si>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</si>
  <si>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</si>
  <si>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</si>
  <si>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</si>
  <si>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</si>
  <si>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</si>
  <si>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</si>
  <si>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</si>
  <si>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</si>
  <si>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</si>
  <si>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</si>
  <si>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</si>
  <si>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</si>
  <si>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</si>
  <si>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</si>
  <si>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10-06-2020</t>
  </si>
  <si>
    <t>11-06-2020</t>
  </si>
  <si>
    <t>3/6/2020</t>
  </si>
  <si>
    <t>4/6/2020</t>
  </si>
  <si>
    <t>07-jun</t>
  </si>
  <si>
    <t>08-jun</t>
  </si>
  <si>
    <t>09-jun</t>
  </si>
  <si>
    <t>Fallecidos</t>
  </si>
  <si>
    <t>10-jun</t>
  </si>
  <si>
    <t>11-jun</t>
  </si>
  <si>
    <t>FID</t>
  </si>
  <si>
    <t>Corregim 1</t>
  </si>
  <si>
    <t>Cod_Prov</t>
  </si>
  <si>
    <t>Lat_Prov</t>
  </si>
  <si>
    <t>Long_Prov</t>
  </si>
  <si>
    <t>Poblacion Provincia</t>
  </si>
  <si>
    <t>Cod_Dist</t>
  </si>
  <si>
    <t>Lat_Dist</t>
  </si>
  <si>
    <t>Long_Dist</t>
  </si>
  <si>
    <t>Poblacion Dist</t>
  </si>
  <si>
    <t>Cod_Corr</t>
  </si>
  <si>
    <t>Lat</t>
  </si>
  <si>
    <t>Long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</si>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</sst>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  <xf numFmtId="0" fontId="23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0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U677" totalsRowShown="0" headerRowDxfId="78">
  <autoFilter ref="A3:CU677" xr:uid="{0ABBA619-8E8C-4FF6-9EE3-8555C576648C}"/>
  <sortState xmlns:xlrd2="http://schemas.microsoft.com/office/spreadsheetml/2017/richdata2" ref="A4:CU677">
    <sortCondition descending="1" ref="CU3:CU677"/>
  </sortState>
  <tableColumns count="99">
    <tableColumn id="1" xr3:uid="{77D2F8DD-0A3A-4CA6-8C0B-C862187C35E3}" name="CD_Corr" dataDxfId="77"/>
    <tableColumn id="2" xr3:uid="{12C4533D-B668-4C58-B97D-B432BDC2C459}" name="Provincia" dataDxfId="76"/>
    <tableColumn id="3" xr3:uid="{A49B6E44-C9E8-4415-81FA-173861D47F1E}" name="Distrito" dataDxfId="75"/>
    <tableColumn id="4" xr3:uid="{AFE28018-6707-42AB-BBDC-2A1E0B01895B}" name="Corregimiento" dataDxfId="74"/>
    <tableColumn id="102" xr3:uid="{49E81FEF-9A5B-42AB-91F0-D24004FB6828}" name="SUM Correg" dataDxfId="73">
      <calculatedColumnFormula>SUM(F4:AEX4)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  <tableColumn id="97" xr3:uid="{784B1421-7AAD-48FF-819B-810D61EC42FB}" name="43992"/>
    <tableColumn id="98" xr3:uid="{C5A290C3-A5F6-4C9A-9457-8AD18D2CC54C}" name="4399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U677" totalsRowShown="0" headerRowDxfId="71">
  <autoFilter ref="A3:CU677" xr:uid="{0ABBA619-8E8C-4FF6-9EE3-8555C576648C}"/>
  <sortState xmlns:xlrd2="http://schemas.microsoft.com/office/spreadsheetml/2017/richdata2" ref="A4:CP677">
    <sortCondition ref="D4:D677"/>
  </sortState>
  <tableColumns count="99">
    <tableColumn id="1" xr3:uid="{1463AC6C-F0CB-4D95-BAF4-BD366DDD07CF}" name="CD_Corr" dataDxfId="70"/>
    <tableColumn id="2" xr3:uid="{15B7D64A-AC7C-4AD0-BFA4-BD7BACD971BC}" name="Provincia" dataDxfId="69"/>
    <tableColumn id="3" xr3:uid="{09C4D8B2-454C-451D-A2C3-A35C719F742F}" name="Distrito" dataDxfId="68"/>
    <tableColumn id="4" xr3:uid="{01078A7E-022C-4E3D-8912-DDA07CF6A19C}" name="Corregimiento" dataDxfId="67"/>
    <tableColumn id="102" xr3:uid="{6FA8D16C-EC49-4E0A-ACDC-D3BCACCE91BA}" name="SUM Correg" dataDxfId="66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  <tableColumn id="97" xr3:uid="{44C12616-D6AF-4D01-BB72-2AA5F978881F}" name="43992">
      <calculatedColumnFormula>+Casos_PN_CORR[[#This Row],[43992]]-Casos_PN_CORR[[#This Row],[43991]]</calculatedColumnFormula>
    </tableColumn>
    <tableColumn id="98" xr3:uid="{AC2AAAB5-387C-43FB-85F8-F78376EEB46F}" name="43993">
      <calculatedColumnFormula>+Casos_PN_CORR[[#This Row],[43993]]-Casos_PN_CORR[[#This Row],[43992]]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S16" totalsRowShown="0" headerRowDxfId="65">
  <autoFilter ref="A3:CS16" xr:uid="{0ABBA619-8E8C-4FF6-9EE3-8555C576648C}"/>
  <tableColumns count="97">
    <tableColumn id="1" xr3:uid="{29099242-B417-45E9-8B72-F9D622E5CFCB}" name="CD_Prov"/>
    <tableColumn id="2" xr3:uid="{6BDD50F4-2094-499D-B3B4-0F1BE52C5C96}" name="Provincia" dataDxfId="64"/>
    <tableColumn id="102" xr3:uid="{60487D1D-F53F-499E-BAE3-2E18C40A5705}" name="SUM Prov" dataDxfId="63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  <tableColumn id="95" xr3:uid="{832DC005-B66E-4892-8A54-D905DF4A47BB}" name="43992"/>
    <tableColumn id="96" xr3:uid="{B1D4576D-E516-426F-A779-6452182698A5}" name="4399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S16" totalsRowShown="0" headerRowDxfId="61">
  <autoFilter ref="A3:CS16" xr:uid="{0ABBA619-8E8C-4FF6-9EE3-8555C576648C}"/>
  <tableColumns count="97">
    <tableColumn id="1" xr3:uid="{68451CBD-EEE2-4E39-B891-A4C80D57CB0B}" name="CD_Prov"/>
    <tableColumn id="2" xr3:uid="{C328AC4D-3889-4ADB-ADFB-FD1A61DC7134}" name="Provincia" dataDxfId="60"/>
    <tableColumn id="102" xr3:uid="{BBE19ED7-EF7A-4E53-B142-71E98E57BB9D}" name="SUM Prov" dataDxfId="59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  <tableColumn id="95" xr3:uid="{741326AA-8BEC-43DB-B732-C71C3CEFF331}" name="43992">
      <calculatedColumnFormula>+'Casos ACUM Prov'!CR4-'Casos ACUM Prov'!CQ4</calculatedColumnFormula>
    </tableColumn>
    <tableColumn id="96" xr3:uid="{F7D16FFC-C59E-4EAF-ABFE-3A7CA6B397D5}" name="43993">
      <calculatedColumnFormula>+'Casos ACUM Prov'!CS4-'Casos ACUM Prov'!CR4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N677" totalsRowShown="0" headerRowDxfId="58">
  <autoFilter ref="A3:N677" xr:uid="{0ABBA619-8E8C-4FF6-9EE3-8555C576648C}"/>
  <sortState xmlns:xlrd2="http://schemas.microsoft.com/office/spreadsheetml/2017/richdata2" ref="A4:N677">
    <sortCondition descending="1" ref="M3:M677"/>
  </sortState>
  <tableColumns count="14">
    <tableColumn id="1" xr3:uid="{F5450875-17A5-4839-9AB7-310E718378CD}" name="CD_Corr" dataDxfId="57"/>
    <tableColumn id="2" xr3:uid="{B078FB80-A1BF-486A-974A-26035186D86E}" name="Provincia" dataDxfId="56"/>
    <tableColumn id="3" xr3:uid="{BEE55D87-3885-4CA6-962F-19D87E37305C}" name="Distrito" dataDxfId="55"/>
    <tableColumn id="4" xr3:uid="{C375C2D2-2203-4EC6-88F5-39B41643E0CE}" name="Corregimiento" dataDxfId="54"/>
    <tableColumn id="6" xr3:uid="{B34A60B8-3430-4C8B-82CF-8E1FA6770298}" name="Recuperados" dataDxfId="53">
      <calculatedColumnFormula>+MAX(F4:FK4)</calculatedColumnFormula>
    </tableColumn>
    <tableColumn id="102" xr3:uid="{7D1E47E0-E201-4D82-A5B6-5AE1B744A393}" name="03-06-2020" dataDxfId="52">
      <calculatedColumnFormula>SUM(G4:ABC4)</calculatedColumnFormula>
    </tableColumn>
    <tableColumn id="5" xr3:uid="{AE87ECAB-2039-4BC1-B294-66F3237DFE7B}" name="04-06-2020" dataDxfId="51"/>
    <tableColumn id="7" xr3:uid="{12E9B46C-9853-4B9B-A881-5314FF33C7F5}" name="5/6/2020" dataDxfId="50"/>
    <tableColumn id="8" xr3:uid="{BF382D85-D018-4ADA-8A65-AE1A71AF692C}" name="6/6/2020" dataDxfId="49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  <tableColumn id="12" xr3:uid="{1F62FE11-3F75-4BD7-833B-F1C6B92712BF}" name="10-06-2020"/>
    <tableColumn id="13" xr3:uid="{4310DB71-2CB1-42BA-A485-0B3BCD06D3AB}" name="11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M677" totalsRowShown="0" headerRowDxfId="48">
  <autoFilter ref="A3:M677" xr:uid="{0ABBA619-8E8C-4FF6-9EE3-8555C576648C}"/>
  <sortState xmlns:xlrd2="http://schemas.microsoft.com/office/spreadsheetml/2017/richdata2" ref="A4:E677">
    <sortCondition ref="D3:D677"/>
  </sortState>
  <tableColumns count="13">
    <tableColumn id="1" xr3:uid="{D5C17004-8154-42A4-B6F0-B72B519B85E8}" name="CD_Corr"/>
    <tableColumn id="2" xr3:uid="{657717F2-EC2B-454A-BAA2-EED9752D0CE3}" name="Provincia" dataDxfId="47"/>
    <tableColumn id="3" xr3:uid="{183F5219-D4F3-4C37-AF32-13F828709AF7}" name="Distrito" dataDxfId="46"/>
    <tableColumn id="4" xr3:uid="{69AB6B50-2FF7-4B5F-9FB3-2A42CB24E472}" name="Corregimiento" dataDxfId="45"/>
    <tableColumn id="102" xr3:uid="{BFFBCD28-4589-4BCA-8F59-9C66C3F634CC}" name="3/6/2020" dataDxfId="44">
      <calculatedColumnFormula>SUM(F4:ABQ4)</calculatedColumnFormula>
    </tableColumn>
    <tableColumn id="5" xr3:uid="{CA622E11-8AB9-4954-9A61-2D53BFEB97FA}" name="4/6/2020" dataDxfId="43">
      <calculatedColumnFormula>+Recupera_PN_ACUM[[#This Row],[04-06-2020]]-Recupera_PN_ACUM[[#This Row],[03-06-2020]]</calculatedColumnFormula>
    </tableColumn>
    <tableColumn id="6" xr3:uid="{18FF9EAB-5EE6-47A7-B548-897005235257}" name="5/6/2020" dataDxfId="42">
      <calculatedColumnFormula>+Recupera_PN_ACUM[[#This Row],[5/6/2020]]-Recupera_PN_ACUM[[#This Row],[04-06-2020]]</calculatedColumnFormula>
    </tableColumn>
    <tableColumn id="7" xr3:uid="{C84DF718-64EA-4F16-8D22-C2B1B5431725}" name="6/6/2020" dataDxfId="41">
      <calculatedColumnFormula>+Recupera_PN_ACUM[[#This Row],[6/6/2020]]-Recupera_PN_ACUM[[#This Row],[5/6/2020]]</calculatedColumnFormula>
    </tableColumn>
    <tableColumn id="8" xr3:uid="{21E53D1C-3030-4D26-806C-99DE87318C8C}" name="07-jun" dataDxfId="40">
      <calculatedColumnFormula>+Recupera_PN_ACUM[[#This Row],[07-06-2020]]-Recupera_PN_ACUM[[#This Row],[6/6/2020]]</calculatedColumnFormula>
    </tableColumn>
    <tableColumn id="9" xr3:uid="{A4F34112-7F72-489D-8732-DA17DB7EA34B}" name="08-jun" dataDxfId="39">
      <calculatedColumnFormula>+Recupera_PN_ACUM[[#This Row],[08-06-2020]]-Recupera_PN_ACUM[[#This Row],[07-06-2020]]</calculatedColumnFormula>
    </tableColumn>
    <tableColumn id="10" xr3:uid="{4A6B1663-A504-4641-B7BA-CDE7CCF5B831}" name="09-jun" dataDxfId="38">
      <calculatedColumnFormula>+Recupera_PN_ACUM[[#This Row],[09-06-2020]]-Recupera_PN_ACUM[[#This Row],[08-06-2020]]</calculatedColumnFormula>
    </tableColumn>
    <tableColumn id="11" xr3:uid="{874E31F6-2A07-4601-97D0-E3BDB6D0BDB8}" name="10-06-2020" dataDxfId="37">
      <calculatedColumnFormula>+Recupera_PN_ACUM[[#This Row],[10-06-2020]]-Recupera_PN_ACUM[[#This Row],[09-06-2020]]</calculatedColumnFormula>
    </tableColumn>
    <tableColumn id="12" xr3:uid="{6F56F3D2-7E42-4775-BD70-323D76EFE261}" name="11-06-2020" dataDxfId="36">
      <calculatedColumnFormula>+Recupera_PN_ACUM[[#This Row],[11-06-2020]]-Recupera_PN_ACUM[[#This Row],[10-06-2020]]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N677" totalsRowShown="0" headerRowDxfId="35">
  <autoFilter ref="A3:N677" xr:uid="{0ABBA619-8E8C-4FF6-9EE3-8555C576648C}"/>
  <sortState xmlns:xlrd2="http://schemas.microsoft.com/office/spreadsheetml/2017/richdata2" ref="A4:I677">
    <sortCondition ref="D4:D677"/>
  </sortState>
  <tableColumns count="14">
    <tableColumn id="1" xr3:uid="{80781D1C-D563-4696-A4AB-354A9978B44B}" name="CD_Corr" dataDxfId="34"/>
    <tableColumn id="2" xr3:uid="{83700828-76FE-4080-A6A4-00EDE08082E8}" name="Provincia" dataDxfId="33"/>
    <tableColumn id="3" xr3:uid="{95EECC9F-301B-4117-A0C7-67E8A446073F}" name="Distrito" dataDxfId="32"/>
    <tableColumn id="4" xr3:uid="{DF2A5EBF-079C-41CF-848C-D5556F232EA3}" name="Corregimiento" dataDxfId="31"/>
    <tableColumn id="6" xr3:uid="{5C3000C7-9824-4AE8-86F1-55AB1F210543}" name="Fallecidos" dataDxfId="30">
      <calculatedColumnFormula>+MAX(F4:BW4)</calculatedColumnFormula>
    </tableColumn>
    <tableColumn id="102" xr3:uid="{F22F14F6-48D7-4784-B447-EF0430F26A2A}" name="03-06-2020" dataDxfId="29">
      <calculatedColumnFormula>SUM(G4:AAZ4)</calculatedColumnFormula>
    </tableColumn>
    <tableColumn id="5" xr3:uid="{96632380-4303-48ED-BBA5-D3B9E930AFF4}" name="04-06-2020" dataDxfId="28"/>
    <tableColumn id="7" xr3:uid="{62DD1F4A-F279-4CB3-8936-E0046DABFF6C}" name="5/6/2020" dataDxfId="27"/>
    <tableColumn id="8" xr3:uid="{3212A8DF-1EE1-4C73-81E5-16638F6D57A6}" name="6/6/2020" dataDxfId="26"/>
    <tableColumn id="9" xr3:uid="{CE31062D-8F84-449A-BAAF-ABB1EDE9ADC0}" name="07-06-2020" dataDxfId="25"/>
    <tableColumn id="10" xr3:uid="{CA544681-B557-46C3-8675-EB2BEDDB28CD}" name="08-06-2020" dataDxfId="24"/>
    <tableColumn id="11" xr3:uid="{21CAD0E2-36C4-4223-9829-9CC766D21273}" name="09-06-2020" dataDxfId="23"/>
    <tableColumn id="12" xr3:uid="{37650C7F-3DD0-4B3E-B889-33208A01BF6D}" name="10-06-2020" dataDxfId="22"/>
    <tableColumn id="13" xr3:uid="{25553A9F-B0CE-4FAC-978E-D19D39FFFE78}" name="11-06-2020" dataDxfId="2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N677" totalsRowShown="0" headerRowDxfId="19">
  <autoFilter ref="A3:N677" xr:uid="{0ABBA619-8E8C-4FF6-9EE3-8555C576648C}"/>
  <sortState xmlns:xlrd2="http://schemas.microsoft.com/office/spreadsheetml/2017/richdata2" ref="A4:F677">
    <sortCondition ref="D3:D677"/>
  </sortState>
  <tableColumns count="14">
    <tableColumn id="1" xr3:uid="{ED2ED250-1DBF-4F3B-A52A-E976D1B17ACB}" name="CD_Corr"/>
    <tableColumn id="2" xr3:uid="{87007F7F-DEBF-4563-B4C9-BCD1EC99A0D7}" name="Provincia" dataDxfId="18"/>
    <tableColumn id="3" xr3:uid="{B3C5910B-2D68-466C-B0B0-30BF235AB165}" name="Distrito" dataDxfId="17"/>
    <tableColumn id="4" xr3:uid="{E482598C-9DA8-447B-A87C-F45095005F36}" name="Corregimiento" dataDxfId="16"/>
    <tableColumn id="6" xr3:uid="{8F95D663-214D-4A21-8DF5-A90163B1F1C2}" name="Fallecidos" dataDxfId="15">
      <calculatedColumnFormula>+MAX(F4:CO4)</calculatedColumnFormula>
    </tableColumn>
    <tableColumn id="102" xr3:uid="{A4C8151D-F6F8-4B9B-AAC5-0F165D2E8A40}" name="03-06-2020" dataDxfId="14">
      <calculatedColumnFormula>+Muertes_PN_ACUM[[#This Row],[03-06-2020]]</calculatedColumnFormula>
    </tableColumn>
    <tableColumn id="5" xr3:uid="{39781BCC-56C3-4F64-9287-94D0ADD95B26}" name="04-06-2020" dataDxfId="13">
      <calculatedColumnFormula>+Muertes_PN_ACUM[[#This Row],[04-06-2020]]-Muertes_PN_ACUM[[#This Row],[03-06-2020]]</calculatedColumnFormula>
    </tableColumn>
    <tableColumn id="7" xr3:uid="{893F2545-5553-484B-8D7B-E1E2C72789BB}" name="5/6/2020" dataDxfId="12">
      <calculatedColumnFormula>+Muertes_PN_ACUM[[#This Row],[5/6/2020]]-Muertes_PN_ACUM[[#This Row],[04-06-2020]]</calculatedColumnFormula>
    </tableColumn>
    <tableColumn id="8" xr3:uid="{01D62C39-E8FB-49FC-A34E-BBCEA0C0F14B}" name="6/6/2020" dataDxfId="11">
      <calculatedColumnFormula>+Muertes_PN_ACUM[[#This Row],[6/6/2020]]-Muertes_PN_ACUM[[#This Row],[5/6/2020]]</calculatedColumnFormula>
    </tableColumn>
    <tableColumn id="9" xr3:uid="{D89B06C5-9816-446B-9AFE-1CEC54B7E73B}" name="07-jun" dataDxfId="10">
      <calculatedColumnFormula>+Muertes_PN_ACUM[[#This Row],[07-06-2020]]-Muertes_PN_ACUM[[#This Row],[6/6/2020]]</calculatedColumnFormula>
    </tableColumn>
    <tableColumn id="10" xr3:uid="{58C35EC1-7BA3-4FAA-8AB1-2DCCD597AC9C}" name="08-jun" dataDxfId="9">
      <calculatedColumnFormula>+Muertes_PN_ACUM[[#This Row],[08-06-2020]]-Muertes_PN_ACUM[[#This Row],[07-06-2020]]</calculatedColumnFormula>
    </tableColumn>
    <tableColumn id="11" xr3:uid="{84BDB556-D67D-43D8-92FF-E6009C6F9C84}" name="09-jun" dataDxfId="8">
      <calculatedColumnFormula>+Muertes_PN_ACUM[[#This Row],[09-06-2020]]-Muertes_PN_ACUM[[#This Row],[08-06-2020]]</calculatedColumnFormula>
    </tableColumn>
    <tableColumn id="12" xr3:uid="{F19ED0B9-193A-4050-8CF9-6E1B11E59F5A}" name="10-jun" dataDxfId="7">
      <calculatedColumnFormula>+Muertes_PN_ACUM[[#This Row],[10-06-2020]]-Muertes_PN_ACUM[[#This Row],[09-06-2020]]</calculatedColumnFormula>
    </tableColumn>
    <tableColumn id="13" xr3:uid="{584EBDEF-1BDE-41BB-8EF7-179DEAC61307}" name="11-jun" dataDxfId="6">
      <calculatedColumnFormula>+Muertes_PN_ACUM[[#This Row],[11-06-2020]]-Muertes_PN_ACUM[[#This Row],[10-06-2020]]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357EE-EE6D-4BB1-A817-AB9F15421619}" name="CasosAC_PROV_PN5" displayName="CasosAC_PROV_PN5" ref="A3:K16" totalsRowShown="0" headerRowDxfId="5">
  <autoFilter ref="A3:K16" xr:uid="{0ABBA619-8E8C-4FF6-9EE3-8555C576648C}"/>
  <tableColumns count="11">
    <tableColumn id="1" xr3:uid="{307D79DC-F7D9-4F35-A79A-DE7B67CC32CB}" name="CD_Prov"/>
    <tableColumn id="2" xr3:uid="{8E43573C-4285-4DC8-A5F1-E41E78237EC8}" name="Provincia" dataDxfId="4"/>
    <tableColumn id="90" xr3:uid="{056DE3C1-E33C-446B-8B8F-31DF927259EB}" name="43985">
      <calculatedColumnFormula>+'Casos ACUM Prov'!CK4-'Muertes-PROV'!C4-'rECUPERA-prov'!C4</calculatedColumnFormula>
    </tableColumn>
    <tableColumn id="91" xr3:uid="{3F34EDA5-85D4-4634-B441-9EE63300B59E}" name="43986">
      <calculatedColumnFormula>+'Casos ACUM Prov'!CL4-'Muertes-PROV'!D4-'rECUPERA-prov'!D4</calculatedColumnFormula>
    </tableColumn>
    <tableColumn id="3" xr3:uid="{3E22A50E-D889-4CC6-8699-52E5F9FDFFFD}" name="43987">
      <calculatedColumnFormula>+'Casos ACUM Prov'!CM4-'Muertes-PROV'!E4-'rECUPERA-prov'!E4</calculatedColumnFormula>
    </tableColumn>
    <tableColumn id="4" xr3:uid="{F4EC4A05-896F-4F10-83F8-F49BB1EFAEBF}" name="43988">
      <calculatedColumnFormula>+'Casos ACUM Prov'!CN4-'Muertes-PROV'!F4-'rECUPERA-prov'!F4</calculatedColumnFormula>
    </tableColumn>
    <tableColumn id="92" xr3:uid="{854029CA-E4D1-44D9-A82E-3332DF828719}" name="43989">
      <calculatedColumnFormula>+'Casos ACUM Prov'!CO4-'Muertes-PROV'!G4-'rECUPERA-prov'!G4</calculatedColumnFormula>
    </tableColumn>
    <tableColumn id="93" xr3:uid="{705B3E9D-097E-4E3E-B472-863CBCD26B94}" name="43990">
      <calculatedColumnFormula>+'Casos ACUM Prov'!CP4-'Muertes-PROV'!H4-'rECUPERA-prov'!H4</calculatedColumnFormula>
    </tableColumn>
    <tableColumn id="94" xr3:uid="{7CD376F9-A9C6-4838-BBF6-30BD48019810}" name="43991">
      <calculatedColumnFormula>+'Casos ACUM Prov'!CQ4-'Muertes-PROV'!I4-'rECUPERA-prov'!I4</calculatedColumnFormula>
    </tableColumn>
    <tableColumn id="5" xr3:uid="{0DA9A513-F0BD-4F56-B4C5-BCD4C45D76EF}" name="43992">
      <calculatedColumnFormula>+'Casos ACUM Prov'!CR4-'Muertes-PROV'!J4-'rECUPERA-prov'!J4</calculatedColumnFormula>
    </tableColumn>
    <tableColumn id="6" xr3:uid="{C20E5984-7428-42C1-91CB-FF4BE30F43A8}" name="43993">
      <calculatedColumnFormula>+'Casos ACUM Prov'!CS4-'Muertes-PROV'!K4-'rECUPERA-prov'!K4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3BA4F-5392-4879-A37C-C1700B16F408}" name="CasosAC_PROV_PN511" displayName="CasosAC_PROV_PN511" ref="A3:K16" totalsRowShown="0" headerRowDxfId="3">
  <autoFilter ref="A3:K16" xr:uid="{0ABBA619-8E8C-4FF6-9EE3-8555C576648C}"/>
  <tableColumns count="11">
    <tableColumn id="1" xr3:uid="{68CC488F-3782-4E98-8AAC-DF0ACFA0B56A}" name="CD_Prov"/>
    <tableColumn id="2" xr3:uid="{C8D94271-5E12-4530-929D-68D9CABB18D8}" name="Provincia" dataDxfId="2"/>
    <tableColumn id="90" xr3:uid="{18CF7DFB-0B61-42E7-AEB7-419382C4FFF4}" name="43985">
      <calculatedColumnFormula>+SUMIFS(Muertes_PN_ACUM[03-06-2020],'Muertes ACUM'!$B$4:$B$677,$B4)</calculatedColumnFormula>
    </tableColumn>
    <tableColumn id="91" xr3:uid="{9A73DAF0-9A57-404C-83A5-B91E59A99C82}" name="43986">
      <calculatedColumnFormula>+SUMIFS(Muertes_PN_ACUM[04-06-2020],'Muertes ACUM'!$B$4:$B$677,$B4)</calculatedColumnFormula>
    </tableColumn>
    <tableColumn id="3" xr3:uid="{68475FB0-8CC1-4265-9C52-E9DCCB50C791}" name="43987">
      <calculatedColumnFormula>+SUMIFS(Muertes_PN_ACUM[5/6/2020],'Muertes ACUM'!$B$4:$B$677,$B4)</calculatedColumnFormula>
    </tableColumn>
    <tableColumn id="4" xr3:uid="{D90FDF0B-1200-4D4B-9705-0BFAD8F349D6}" name="43988">
      <calculatedColumnFormula>+SUMIFS(Muertes_PN_ACUM[6/6/2020],'Muertes ACUM'!$B$4:$B$677,$B4)</calculatedColumnFormula>
    </tableColumn>
    <tableColumn id="92" xr3:uid="{63DCE302-09C2-4342-9A31-D503CECB36DC}" name="43989">
      <calculatedColumnFormula>+SUMIFS(Muertes_PN_ACUM[07-06-2020],'Muertes ACUM'!$B$4:$B$677,$B4)</calculatedColumnFormula>
    </tableColumn>
    <tableColumn id="93" xr3:uid="{4F83B98D-2548-4622-AE2F-5312B25CADD6}" name="43990">
      <calculatedColumnFormula>+SUMIFS(Muertes_PN_ACUM[08-06-2020],'Muertes ACUM'!$B$4:$B$677,$B4)</calculatedColumnFormula>
    </tableColumn>
    <tableColumn id="94" xr3:uid="{C811FF96-7BF3-41B1-80D8-CADF63350025}" name="43991">
      <calculatedColumnFormula>+SUMIFS(Muertes_PN_ACUM[09-06-2020],'Muertes ACUM'!$B$4:$B$677,$B4)</calculatedColumnFormula>
    </tableColumn>
    <tableColumn id="5" xr3:uid="{D1BCDF95-D9FA-4F27-A820-FBDA1F356F2F}" name="43992">
      <calculatedColumnFormula>+SUMIFS(Muertes_PN_ACUM[10-06-2020],'Muertes ACUM'!$B$4:$B$677,$B4)</calculatedColumnFormula>
    </tableColumn>
    <tableColumn id="6" xr3:uid="{CD780176-6269-49B2-A116-F81284A2B86F}" name="43993">
      <calculatedColumnFormula>+SUMIFS(Muertes_PN_ACUM[11-06-2020],'Muertes ACUM'!$B$4:$B$677,$B4)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4F892-790E-4396-8398-050AB3D9BC47}" name="CasosAC_PROV_PN51112" displayName="CasosAC_PROV_PN51112" ref="A3:K16" totalsRowShown="0" headerRowDxfId="1">
  <autoFilter ref="A3:K16" xr:uid="{0ABBA619-8E8C-4FF6-9EE3-8555C576648C}"/>
  <tableColumns count="11">
    <tableColumn id="1" xr3:uid="{24E7D6A6-ADF3-4D57-B249-A2D2990A3A46}" name="CD_Prov"/>
    <tableColumn id="2" xr3:uid="{61E32913-1E2B-40FB-BC82-23FA260A4DA7}" name="Provincia" dataDxfId="0"/>
    <tableColumn id="90" xr3:uid="{2111B6BA-76B1-493F-968C-9BC13A103BCF}" name="43985">
      <calculatedColumnFormula>+SUMIFS(Recupera_PN_ACUM[03-06-2020],'Recuperados ACUM'!$B$4:$B$677,$B4)</calculatedColumnFormula>
    </tableColumn>
    <tableColumn id="91" xr3:uid="{9762C116-A7CB-47E2-A262-AFAC6EC70403}" name="43986">
      <calculatedColumnFormula>+SUMIFS(Recupera_PN_ACUM[04-06-2020],'Recuperados ACUM'!$B$4:$B$677,$B4)</calculatedColumnFormula>
    </tableColumn>
    <tableColumn id="3" xr3:uid="{5440DE30-5E32-4AC3-991F-AA572D99069F}" name="43987">
      <calculatedColumnFormula>+SUMIFS(Recupera_PN_ACUM[5/6/2020],'Recuperados ACUM'!$B$4:$B$677,$B4)</calculatedColumnFormula>
    </tableColumn>
    <tableColumn id="4" xr3:uid="{FC2E2504-086A-45CF-BAC4-85E4CBEC1B76}" name="43988">
      <calculatedColumnFormula>+SUMIFS(Recupera_PN_ACUM[6/6/2020],'Recuperados ACUM'!$B$4:$B$677,$B4)</calculatedColumnFormula>
    </tableColumn>
    <tableColumn id="92" xr3:uid="{3D7B412B-29BA-4800-B180-920CBB53DB1D}" name="43989">
      <calculatedColumnFormula>+SUMIFS(Recupera_PN_ACUM[07-06-2020],'Recuperados ACUM'!$B$4:$B$677,$B4)</calculatedColumnFormula>
    </tableColumn>
    <tableColumn id="93" xr3:uid="{3B5ADD5A-6A1C-445F-A30E-3545F4FDA46F}" name="43990">
      <calculatedColumnFormula>+SUMIFS(Recupera_PN_ACUM[08-06-2020],'Recuperados ACUM'!$B$4:$B$677,$B4)</calculatedColumnFormula>
    </tableColumn>
    <tableColumn id="94" xr3:uid="{80F1A2BA-F6E5-4197-B675-0AC8FEAF0949}" name="43991">
      <calculatedColumnFormula>+SUMIFS(Recupera_PN_ACUM[09-06-2020],'Recuperados ACUM'!$B$4:$B$677,$B4)</calculatedColumnFormula>
    </tableColumn>
    <tableColumn id="5" xr3:uid="{E8D4F102-698B-41E0-80F9-186245F7D8C2}" name="43992">
      <calculatedColumnFormula>+SUMIFS(Recupera_PN_ACUM[10-06-2020],'Recuperados ACUM'!$B$4:$B$677,$B4)</calculatedColumnFormula>
    </tableColumn>
    <tableColumn id="6" xr3:uid="{1DEEED90-FD3D-4FFB-9D8F-12F61252BBAD}" name="43993">
      <calculatedColumnFormula>+SUMIFS(Recupera_PN_ACUM[11-06-2020],'Recuperados ACUM'!$B$4:$B$677,$B4)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workbookViewId="0">
      <pane xSplit="4" ySplit="3" topLeftCell="CO4" activePane="bottomRight" state="frozen"/>
      <selection pane="bottomRight" activeCell="CR284" sqref="CR284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6" width="18.85546875" customWidth="1"/>
    <col min="7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  <col min="99" max="99" width="13.5703125" customWidth="1"/>
  </cols>
  <sheetData>
    <row r="1" spans="1:10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75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17208</v>
      </c>
      <c r="CT2" s="3">
        <f>SUM(Casos_PN_CORR[43992])</f>
        <v>17208</v>
      </c>
      <c r="CU2" s="3">
        <f>SUM(Casos_PN_CORR[43993])</f>
        <v>18562</v>
      </c>
    </row>
    <row r="3" spans="1:10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  <c r="CU3" s="7" t="s">
        <v>98</v>
      </c>
    </row>
    <row r="4" spans="1:107">
      <c r="A4" s="43">
        <v>80817</v>
      </c>
      <c r="B4" s="2" t="s">
        <v>99</v>
      </c>
      <c r="C4" s="2" t="s">
        <v>99</v>
      </c>
      <c r="D4" s="2" t="s">
        <v>100</v>
      </c>
      <c r="E4" s="4">
        <f>SUM(F4:AEX4)</f>
        <v>5822</v>
      </c>
      <c r="CO4">
        <v>774</v>
      </c>
      <c r="CP4">
        <v>774</v>
      </c>
      <c r="CQ4">
        <v>774</v>
      </c>
      <c r="CR4">
        <v>774</v>
      </c>
      <c r="CS4">
        <v>897</v>
      </c>
      <c r="CT4">
        <v>897</v>
      </c>
      <c r="CU4">
        <v>932</v>
      </c>
    </row>
    <row r="5" spans="1:107">
      <c r="A5" s="43">
        <v>80819</v>
      </c>
      <c r="B5" s="2" t="s">
        <v>99</v>
      </c>
      <c r="C5" s="2" t="s">
        <v>99</v>
      </c>
      <c r="D5" s="2" t="s">
        <v>101</v>
      </c>
      <c r="E5" s="4">
        <f>SUM(F5:AEX5)</f>
        <v>5813</v>
      </c>
      <c r="CO5">
        <v>797</v>
      </c>
      <c r="CP5">
        <v>797</v>
      </c>
      <c r="CQ5">
        <v>797</v>
      </c>
      <c r="CR5">
        <v>797</v>
      </c>
      <c r="CS5">
        <v>860</v>
      </c>
      <c r="CT5">
        <v>860</v>
      </c>
      <c r="CU5">
        <v>905</v>
      </c>
    </row>
    <row r="6" spans="1:107">
      <c r="A6" s="43">
        <v>130101</v>
      </c>
      <c r="B6" s="2" t="s">
        <v>102</v>
      </c>
      <c r="C6" s="2" t="s">
        <v>103</v>
      </c>
      <c r="D6" s="2" t="s">
        <v>104</v>
      </c>
      <c r="E6" s="4">
        <f>SUM(F6:AEX6)</f>
        <v>5145</v>
      </c>
      <c r="CO6">
        <v>704</v>
      </c>
      <c r="CP6">
        <v>704</v>
      </c>
      <c r="CQ6">
        <v>704</v>
      </c>
      <c r="CR6">
        <v>704</v>
      </c>
      <c r="CS6">
        <v>759</v>
      </c>
      <c r="CT6">
        <v>759</v>
      </c>
      <c r="CU6">
        <v>811</v>
      </c>
    </row>
    <row r="7" spans="1:107">
      <c r="A7" s="43">
        <v>80821</v>
      </c>
      <c r="B7" s="2" t="s">
        <v>99</v>
      </c>
      <c r="C7" s="2" t="s">
        <v>99</v>
      </c>
      <c r="D7" s="2" t="s">
        <v>105</v>
      </c>
      <c r="E7" s="4">
        <f>SUM(F7:AEX7)</f>
        <v>4215</v>
      </c>
      <c r="CO7">
        <v>574</v>
      </c>
      <c r="CP7">
        <v>574</v>
      </c>
      <c r="CQ7">
        <v>574</v>
      </c>
      <c r="CR7">
        <v>574</v>
      </c>
      <c r="CS7">
        <v>627</v>
      </c>
      <c r="CT7">
        <v>627</v>
      </c>
      <c r="CU7">
        <v>665</v>
      </c>
    </row>
    <row r="8" spans="1:107">
      <c r="A8" s="43">
        <v>81002</v>
      </c>
      <c r="B8" s="2" t="s">
        <v>99</v>
      </c>
      <c r="C8" s="2" t="s">
        <v>106</v>
      </c>
      <c r="D8" s="2" t="s">
        <v>107</v>
      </c>
      <c r="E8" s="4">
        <f>SUM(F8:AEX8)</f>
        <v>3383</v>
      </c>
      <c r="CO8">
        <v>451</v>
      </c>
      <c r="CP8">
        <v>451</v>
      </c>
      <c r="CQ8">
        <v>451</v>
      </c>
      <c r="CR8">
        <v>451</v>
      </c>
      <c r="CS8">
        <v>506</v>
      </c>
      <c r="CT8">
        <v>506</v>
      </c>
      <c r="CU8">
        <v>567</v>
      </c>
    </row>
    <row r="9" spans="1:107">
      <c r="A9" s="43">
        <v>130106</v>
      </c>
      <c r="B9" s="2" t="s">
        <v>102</v>
      </c>
      <c r="C9" s="2" t="s">
        <v>103</v>
      </c>
      <c r="D9" s="2" t="s">
        <v>108</v>
      </c>
      <c r="E9" s="4">
        <f>SUM(F9:AEX9)</f>
        <v>3268</v>
      </c>
      <c r="CO9">
        <v>440</v>
      </c>
      <c r="CP9">
        <v>440</v>
      </c>
      <c r="CQ9">
        <v>440</v>
      </c>
      <c r="CR9">
        <v>440</v>
      </c>
      <c r="CS9">
        <v>488</v>
      </c>
      <c r="CT9">
        <v>488</v>
      </c>
      <c r="CU9">
        <v>532</v>
      </c>
    </row>
    <row r="10" spans="1:107">
      <c r="A10" s="43">
        <v>80805</v>
      </c>
      <c r="B10" s="2" t="s">
        <v>99</v>
      </c>
      <c r="C10" s="2" t="s">
        <v>99</v>
      </c>
      <c r="D10" s="2" t="s">
        <v>109</v>
      </c>
      <c r="E10" s="4">
        <f>SUM(F10:AEX10)</f>
        <v>3302</v>
      </c>
      <c r="CO10">
        <v>450</v>
      </c>
      <c r="CP10">
        <v>450</v>
      </c>
      <c r="CQ10">
        <v>450</v>
      </c>
      <c r="CR10">
        <v>450</v>
      </c>
      <c r="CS10">
        <v>489</v>
      </c>
      <c r="CT10">
        <v>489</v>
      </c>
      <c r="CU10">
        <v>524</v>
      </c>
    </row>
    <row r="11" spans="1:107">
      <c r="A11" s="43">
        <v>80813</v>
      </c>
      <c r="B11" s="2" t="s">
        <v>99</v>
      </c>
      <c r="C11" s="2" t="s">
        <v>99</v>
      </c>
      <c r="D11" s="2" t="s">
        <v>110</v>
      </c>
      <c r="E11" s="4">
        <f>SUM(F11:AEX11)</f>
        <v>2963</v>
      </c>
      <c r="CO11">
        <v>405</v>
      </c>
      <c r="CP11">
        <v>405</v>
      </c>
      <c r="CQ11">
        <v>405</v>
      </c>
      <c r="CR11">
        <v>405</v>
      </c>
      <c r="CS11">
        <v>436</v>
      </c>
      <c r="CT11">
        <v>436</v>
      </c>
      <c r="CU11">
        <v>471</v>
      </c>
    </row>
    <row r="12" spans="1:107">
      <c r="A12" s="43">
        <v>80812</v>
      </c>
      <c r="B12" s="2" t="s">
        <v>99</v>
      </c>
      <c r="C12" s="2" t="s">
        <v>99</v>
      </c>
      <c r="D12" s="2" t="s">
        <v>111</v>
      </c>
      <c r="E12" s="4">
        <f>SUM(F12:AEX12)</f>
        <v>2944</v>
      </c>
      <c r="CO12">
        <v>399</v>
      </c>
      <c r="CP12">
        <v>399</v>
      </c>
      <c r="CQ12">
        <v>399</v>
      </c>
      <c r="CR12">
        <v>399</v>
      </c>
      <c r="CS12">
        <v>440</v>
      </c>
      <c r="CT12">
        <v>440</v>
      </c>
      <c r="CU12">
        <v>468</v>
      </c>
    </row>
    <row r="13" spans="1:107">
      <c r="A13" s="43">
        <v>80802</v>
      </c>
      <c r="B13" s="2" t="s">
        <v>99</v>
      </c>
      <c r="C13" s="2" t="s">
        <v>99</v>
      </c>
      <c r="D13" s="2" t="s">
        <v>112</v>
      </c>
      <c r="E13" s="4">
        <f>SUM(F13:AEX13)</f>
        <v>2663</v>
      </c>
      <c r="CO13">
        <v>362</v>
      </c>
      <c r="CP13">
        <v>362</v>
      </c>
      <c r="CQ13">
        <v>362</v>
      </c>
      <c r="CR13">
        <v>362</v>
      </c>
      <c r="CS13">
        <v>393</v>
      </c>
      <c r="CT13">
        <v>393</v>
      </c>
      <c r="CU13">
        <v>429</v>
      </c>
    </row>
    <row r="14" spans="1:107">
      <c r="A14" s="43">
        <v>81007</v>
      </c>
      <c r="B14" s="2" t="s">
        <v>99</v>
      </c>
      <c r="C14" s="2" t="s">
        <v>106</v>
      </c>
      <c r="D14" s="2" t="s">
        <v>113</v>
      </c>
      <c r="E14" s="4">
        <f>SUM(F14:AEX14)</f>
        <v>2222</v>
      </c>
      <c r="CO14">
        <v>281</v>
      </c>
      <c r="CP14">
        <v>281</v>
      </c>
      <c r="CQ14">
        <v>281</v>
      </c>
      <c r="CR14">
        <v>281</v>
      </c>
      <c r="CS14">
        <v>344</v>
      </c>
      <c r="CT14">
        <v>344</v>
      </c>
      <c r="CU14">
        <v>410</v>
      </c>
    </row>
    <row r="15" spans="1:107">
      <c r="A15" s="43">
        <v>91001</v>
      </c>
      <c r="B15" s="2" t="s">
        <v>114</v>
      </c>
      <c r="C15" s="2" t="s">
        <v>115</v>
      </c>
      <c r="D15" s="2" t="s">
        <v>116</v>
      </c>
      <c r="E15" s="4">
        <f>SUM(F15:AEX15)</f>
        <v>2729</v>
      </c>
      <c r="CO15">
        <v>385</v>
      </c>
      <c r="CP15">
        <v>385</v>
      </c>
      <c r="CQ15">
        <v>385</v>
      </c>
      <c r="CR15">
        <v>385</v>
      </c>
      <c r="CS15">
        <v>394</v>
      </c>
      <c r="CT15">
        <v>394</v>
      </c>
      <c r="CU15">
        <v>401</v>
      </c>
    </row>
    <row r="16" spans="1:107">
      <c r="A16" s="43">
        <v>80815</v>
      </c>
      <c r="B16" s="2" t="s">
        <v>99</v>
      </c>
      <c r="C16" s="2" t="s">
        <v>99</v>
      </c>
      <c r="D16" s="2" t="s">
        <v>117</v>
      </c>
      <c r="E16" s="4">
        <f>SUM(F16:AEX16)</f>
        <v>2417</v>
      </c>
      <c r="CO16">
        <v>324</v>
      </c>
      <c r="CP16">
        <v>324</v>
      </c>
      <c r="CQ16">
        <v>324</v>
      </c>
      <c r="CR16">
        <v>324</v>
      </c>
      <c r="CS16">
        <v>362</v>
      </c>
      <c r="CT16">
        <v>362</v>
      </c>
      <c r="CU16">
        <v>397</v>
      </c>
    </row>
    <row r="17" spans="1:99">
      <c r="A17" s="43">
        <v>80809</v>
      </c>
      <c r="B17" s="2" t="s">
        <v>99</v>
      </c>
      <c r="C17" s="2" t="s">
        <v>99</v>
      </c>
      <c r="D17" s="2" t="s">
        <v>118</v>
      </c>
      <c r="E17" s="4">
        <f>SUM(F17:AEX17)</f>
        <v>2340</v>
      </c>
      <c r="CO17">
        <v>319</v>
      </c>
      <c r="CP17">
        <v>319</v>
      </c>
      <c r="CQ17">
        <v>319</v>
      </c>
      <c r="CR17">
        <v>319</v>
      </c>
      <c r="CS17">
        <v>345</v>
      </c>
      <c r="CT17">
        <v>345</v>
      </c>
      <c r="CU17">
        <v>374</v>
      </c>
    </row>
    <row r="18" spans="1:99">
      <c r="A18" s="43">
        <v>130107</v>
      </c>
      <c r="B18" s="2" t="s">
        <v>102</v>
      </c>
      <c r="C18" s="2" t="s">
        <v>103</v>
      </c>
      <c r="D18" s="2" t="s">
        <v>119</v>
      </c>
      <c r="E18" s="4">
        <f>SUM(F18:AEX18)</f>
        <v>2177</v>
      </c>
      <c r="CO18">
        <v>297</v>
      </c>
      <c r="CP18">
        <v>297</v>
      </c>
      <c r="CQ18">
        <v>297</v>
      </c>
      <c r="CR18">
        <v>297</v>
      </c>
      <c r="CS18">
        <v>324</v>
      </c>
      <c r="CT18">
        <v>324</v>
      </c>
      <c r="CU18">
        <v>341</v>
      </c>
    </row>
    <row r="19" spans="1:99">
      <c r="A19" s="43">
        <v>130105</v>
      </c>
      <c r="B19" s="2" t="s">
        <v>102</v>
      </c>
      <c r="C19" s="2" t="s">
        <v>103</v>
      </c>
      <c r="D19" s="2" t="s">
        <v>120</v>
      </c>
      <c r="E19" s="4">
        <f>SUM(F19:AEX19)</f>
        <v>2228</v>
      </c>
      <c r="CO19">
        <v>308</v>
      </c>
      <c r="CP19">
        <v>308</v>
      </c>
      <c r="CQ19">
        <v>308</v>
      </c>
      <c r="CR19">
        <v>308</v>
      </c>
      <c r="CS19">
        <v>328</v>
      </c>
      <c r="CT19">
        <v>328</v>
      </c>
      <c r="CU19">
        <v>340</v>
      </c>
    </row>
    <row r="20" spans="1:99">
      <c r="A20" s="43">
        <v>81006</v>
      </c>
      <c r="B20" s="2" t="s">
        <v>99</v>
      </c>
      <c r="C20" s="2" t="s">
        <v>106</v>
      </c>
      <c r="D20" s="2" t="s">
        <v>121</v>
      </c>
      <c r="E20" s="4">
        <f>SUM(F20:AEX20)</f>
        <v>1896</v>
      </c>
      <c r="CO20">
        <v>246</v>
      </c>
      <c r="CP20">
        <v>246</v>
      </c>
      <c r="CQ20">
        <v>246</v>
      </c>
      <c r="CR20">
        <v>246</v>
      </c>
      <c r="CS20">
        <v>288</v>
      </c>
      <c r="CT20">
        <v>288</v>
      </c>
      <c r="CU20">
        <v>336</v>
      </c>
    </row>
    <row r="21" spans="1:99">
      <c r="A21" s="43">
        <v>80823</v>
      </c>
      <c r="B21" s="2" t="s">
        <v>99</v>
      </c>
      <c r="C21" s="2" t="s">
        <v>99</v>
      </c>
      <c r="D21" s="2" t="s">
        <v>122</v>
      </c>
      <c r="E21" s="4">
        <f>SUM(F21:AEX21)</f>
        <v>1908</v>
      </c>
      <c r="CO21">
        <v>248</v>
      </c>
      <c r="CP21">
        <v>248</v>
      </c>
      <c r="CQ21">
        <v>248</v>
      </c>
      <c r="CR21">
        <v>248</v>
      </c>
      <c r="CS21">
        <v>295</v>
      </c>
      <c r="CT21">
        <v>295</v>
      </c>
      <c r="CU21">
        <v>326</v>
      </c>
    </row>
    <row r="22" spans="1:99">
      <c r="A22" s="43">
        <v>80822</v>
      </c>
      <c r="B22" s="2" t="s">
        <v>99</v>
      </c>
      <c r="C22" s="2" t="s">
        <v>99</v>
      </c>
      <c r="D22" s="2" t="s">
        <v>123</v>
      </c>
      <c r="E22" s="4">
        <f>SUM(F22:AEX22)</f>
        <v>1954</v>
      </c>
      <c r="CO22">
        <v>255</v>
      </c>
      <c r="CP22">
        <v>255</v>
      </c>
      <c r="CQ22">
        <v>255</v>
      </c>
      <c r="CR22">
        <v>255</v>
      </c>
      <c r="CS22">
        <v>305</v>
      </c>
      <c r="CT22">
        <v>305</v>
      </c>
      <c r="CU22">
        <v>324</v>
      </c>
    </row>
    <row r="23" spans="1:99">
      <c r="A23" s="43">
        <v>81001</v>
      </c>
      <c r="B23" s="2" t="s">
        <v>99</v>
      </c>
      <c r="C23" s="2" t="s">
        <v>106</v>
      </c>
      <c r="D23" s="2" t="s">
        <v>124</v>
      </c>
      <c r="E23" s="4">
        <f>SUM(F23:AEX23)</f>
        <v>1942</v>
      </c>
      <c r="CO23">
        <v>258</v>
      </c>
      <c r="CP23">
        <v>258</v>
      </c>
      <c r="CQ23">
        <v>258</v>
      </c>
      <c r="CR23">
        <v>258</v>
      </c>
      <c r="CS23">
        <v>293</v>
      </c>
      <c r="CT23">
        <v>293</v>
      </c>
      <c r="CU23">
        <v>324</v>
      </c>
    </row>
    <row r="24" spans="1:99">
      <c r="A24" s="43">
        <v>80820</v>
      </c>
      <c r="B24" s="2" t="s">
        <v>99</v>
      </c>
      <c r="C24" s="2" t="s">
        <v>99</v>
      </c>
      <c r="D24" s="2" t="s">
        <v>125</v>
      </c>
      <c r="E24" s="4">
        <f>SUM(F24:AEX24)</f>
        <v>2068</v>
      </c>
      <c r="CO24">
        <v>285</v>
      </c>
      <c r="CP24">
        <v>285</v>
      </c>
      <c r="CQ24">
        <v>285</v>
      </c>
      <c r="CR24">
        <v>285</v>
      </c>
      <c r="CS24">
        <v>305</v>
      </c>
      <c r="CT24">
        <v>305</v>
      </c>
      <c r="CU24">
        <v>318</v>
      </c>
    </row>
    <row r="25" spans="1:99" ht="24">
      <c r="A25" s="43">
        <v>130102</v>
      </c>
      <c r="B25" s="2" t="s">
        <v>102</v>
      </c>
      <c r="C25" s="2" t="s">
        <v>103</v>
      </c>
      <c r="D25" s="2" t="s">
        <v>126</v>
      </c>
      <c r="E25" s="4">
        <f>SUM(F25:AEX25)</f>
        <v>2041</v>
      </c>
      <c r="CO25">
        <v>284</v>
      </c>
      <c r="CP25">
        <v>284</v>
      </c>
      <c r="CQ25">
        <v>284</v>
      </c>
      <c r="CR25">
        <v>284</v>
      </c>
      <c r="CS25">
        <v>297</v>
      </c>
      <c r="CT25">
        <v>297</v>
      </c>
      <c r="CU25">
        <v>311</v>
      </c>
    </row>
    <row r="26" spans="1:99">
      <c r="A26" s="43">
        <v>80814</v>
      </c>
      <c r="B26" s="2" t="s">
        <v>99</v>
      </c>
      <c r="C26" s="2" t="s">
        <v>99</v>
      </c>
      <c r="D26" s="2" t="s">
        <v>127</v>
      </c>
      <c r="E26" s="4">
        <f>SUM(F26:AEX26)</f>
        <v>2022</v>
      </c>
      <c r="CO26">
        <v>280</v>
      </c>
      <c r="CP26">
        <v>280</v>
      </c>
      <c r="CQ26">
        <v>280</v>
      </c>
      <c r="CR26">
        <v>280</v>
      </c>
      <c r="CS26">
        <v>296</v>
      </c>
      <c r="CT26">
        <v>296</v>
      </c>
      <c r="CU26">
        <v>310</v>
      </c>
    </row>
    <row r="27" spans="1:99">
      <c r="A27" s="43">
        <v>80804</v>
      </c>
      <c r="B27" s="2" t="s">
        <v>99</v>
      </c>
      <c r="C27" s="2" t="s">
        <v>99</v>
      </c>
      <c r="D27" s="2" t="s">
        <v>128</v>
      </c>
      <c r="E27" s="4">
        <f>SUM(F27:AEX27)</f>
        <v>1975</v>
      </c>
      <c r="CO27">
        <v>274</v>
      </c>
      <c r="CP27">
        <v>274</v>
      </c>
      <c r="CQ27">
        <v>274</v>
      </c>
      <c r="CR27">
        <v>274</v>
      </c>
      <c r="CS27">
        <v>290</v>
      </c>
      <c r="CT27">
        <v>290</v>
      </c>
      <c r="CU27">
        <v>299</v>
      </c>
    </row>
    <row r="28" spans="1:99">
      <c r="A28" s="43">
        <v>80816</v>
      </c>
      <c r="B28" s="2" t="s">
        <v>99</v>
      </c>
      <c r="C28" s="2" t="s">
        <v>99</v>
      </c>
      <c r="D28" s="2" t="s">
        <v>129</v>
      </c>
      <c r="E28" s="4">
        <f>SUM(F28:AEX28)</f>
        <v>1815</v>
      </c>
      <c r="CO28">
        <v>238</v>
      </c>
      <c r="CP28">
        <v>238</v>
      </c>
      <c r="CQ28">
        <v>238</v>
      </c>
      <c r="CR28">
        <v>238</v>
      </c>
      <c r="CS28">
        <v>283</v>
      </c>
      <c r="CT28">
        <v>283</v>
      </c>
      <c r="CU28">
        <v>297</v>
      </c>
    </row>
    <row r="29" spans="1:99">
      <c r="A29" s="43">
        <v>80811</v>
      </c>
      <c r="B29" s="2" t="s">
        <v>99</v>
      </c>
      <c r="C29" s="2" t="s">
        <v>99</v>
      </c>
      <c r="D29" s="2" t="s">
        <v>130</v>
      </c>
      <c r="E29" s="4">
        <f>SUM(F29:AEX29)</f>
        <v>1627</v>
      </c>
      <c r="CO29">
        <v>202</v>
      </c>
      <c r="CP29">
        <v>202</v>
      </c>
      <c r="CQ29">
        <v>202</v>
      </c>
      <c r="CR29">
        <v>202</v>
      </c>
      <c r="CS29">
        <v>266</v>
      </c>
      <c r="CT29">
        <v>266</v>
      </c>
      <c r="CU29">
        <v>287</v>
      </c>
    </row>
    <row r="30" spans="1:99">
      <c r="A30" s="43">
        <v>80803</v>
      </c>
      <c r="B30" s="2" t="s">
        <v>99</v>
      </c>
      <c r="C30" s="2" t="s">
        <v>99</v>
      </c>
      <c r="D30" s="2" t="s">
        <v>131</v>
      </c>
      <c r="E30" s="4">
        <f>SUM(F30:AEX30)</f>
        <v>1659</v>
      </c>
      <c r="CO30">
        <v>228</v>
      </c>
      <c r="CP30">
        <v>228</v>
      </c>
      <c r="CQ30">
        <v>228</v>
      </c>
      <c r="CR30">
        <v>228</v>
      </c>
      <c r="CS30">
        <v>245</v>
      </c>
      <c r="CT30">
        <v>245</v>
      </c>
      <c r="CU30">
        <v>257</v>
      </c>
    </row>
    <row r="31" spans="1:99">
      <c r="A31" s="43">
        <v>81008</v>
      </c>
      <c r="B31" s="2" t="s">
        <v>99</v>
      </c>
      <c r="C31" s="2" t="s">
        <v>106</v>
      </c>
      <c r="D31" s="2" t="s">
        <v>132</v>
      </c>
      <c r="E31" s="4">
        <f>SUM(F31:AEX31)</f>
        <v>1381</v>
      </c>
      <c r="CO31">
        <v>175</v>
      </c>
      <c r="CP31">
        <v>175</v>
      </c>
      <c r="CQ31">
        <v>175</v>
      </c>
      <c r="CR31">
        <v>175</v>
      </c>
      <c r="CS31">
        <v>212</v>
      </c>
      <c r="CT31">
        <v>212</v>
      </c>
      <c r="CU31">
        <v>257</v>
      </c>
    </row>
    <row r="32" spans="1:99">
      <c r="A32" s="43">
        <v>80806</v>
      </c>
      <c r="B32" s="2" t="s">
        <v>99</v>
      </c>
      <c r="C32" s="2" t="s">
        <v>99</v>
      </c>
      <c r="D32" s="2" t="s">
        <v>133</v>
      </c>
      <c r="E32" s="4">
        <f>SUM(F32:AEX32)</f>
        <v>1573</v>
      </c>
      <c r="CO32">
        <v>218</v>
      </c>
      <c r="CP32">
        <v>218</v>
      </c>
      <c r="CQ32">
        <v>218</v>
      </c>
      <c r="CR32">
        <v>218</v>
      </c>
      <c r="CS32">
        <v>230</v>
      </c>
      <c r="CT32">
        <v>230</v>
      </c>
      <c r="CU32">
        <v>241</v>
      </c>
    </row>
    <row r="33" spans="1:99">
      <c r="A33" s="43">
        <v>80501</v>
      </c>
      <c r="B33" s="2" t="s">
        <v>99</v>
      </c>
      <c r="C33" s="2" t="s">
        <v>134</v>
      </c>
      <c r="D33" s="2" t="s">
        <v>135</v>
      </c>
      <c r="E33" s="4">
        <f>SUM(F33:AEX33)</f>
        <v>1226</v>
      </c>
      <c r="CO33">
        <v>154</v>
      </c>
      <c r="CP33">
        <v>154</v>
      </c>
      <c r="CQ33">
        <v>154</v>
      </c>
      <c r="CR33">
        <v>154</v>
      </c>
      <c r="CS33">
        <v>195</v>
      </c>
      <c r="CT33">
        <v>195</v>
      </c>
      <c r="CU33">
        <v>220</v>
      </c>
    </row>
    <row r="34" spans="1:99">
      <c r="A34" s="43">
        <v>80810</v>
      </c>
      <c r="B34" s="2" t="s">
        <v>99</v>
      </c>
      <c r="C34" s="2" t="s">
        <v>99</v>
      </c>
      <c r="D34" s="2" t="s">
        <v>136</v>
      </c>
      <c r="E34" s="4">
        <f>SUM(F34:AEX34)</f>
        <v>1336</v>
      </c>
      <c r="CO34">
        <v>182</v>
      </c>
      <c r="CP34">
        <v>182</v>
      </c>
      <c r="CQ34">
        <v>182</v>
      </c>
      <c r="CR34">
        <v>182</v>
      </c>
      <c r="CS34">
        <v>197</v>
      </c>
      <c r="CT34">
        <v>197</v>
      </c>
      <c r="CU34">
        <v>214</v>
      </c>
    </row>
    <row r="35" spans="1:99">
      <c r="A35" s="43">
        <v>80826</v>
      </c>
      <c r="B35" s="2" t="s">
        <v>99</v>
      </c>
      <c r="C35" s="2" t="s">
        <v>99</v>
      </c>
      <c r="D35" s="2" t="s">
        <v>137</v>
      </c>
      <c r="E35" s="4">
        <f>SUM(F35:AEX35)</f>
        <v>1317</v>
      </c>
      <c r="CO35">
        <v>181</v>
      </c>
      <c r="CP35">
        <v>181</v>
      </c>
      <c r="CQ35">
        <v>181</v>
      </c>
      <c r="CR35">
        <v>181</v>
      </c>
      <c r="CS35">
        <v>194</v>
      </c>
      <c r="CT35">
        <v>194</v>
      </c>
      <c r="CU35">
        <v>205</v>
      </c>
    </row>
    <row r="36" spans="1:99">
      <c r="A36" s="43">
        <v>130717</v>
      </c>
      <c r="B36" s="2" t="s">
        <v>102</v>
      </c>
      <c r="C36" s="2" t="s">
        <v>138</v>
      </c>
      <c r="D36" s="2" t="s">
        <v>139</v>
      </c>
      <c r="E36" s="4">
        <f>SUM(F36:AEX36)</f>
        <v>1230</v>
      </c>
      <c r="CO36">
        <v>167</v>
      </c>
      <c r="CP36">
        <v>167</v>
      </c>
      <c r="CQ36">
        <v>167</v>
      </c>
      <c r="CR36">
        <v>167</v>
      </c>
      <c r="CS36">
        <v>184</v>
      </c>
      <c r="CT36">
        <v>184</v>
      </c>
      <c r="CU36">
        <v>194</v>
      </c>
    </row>
    <row r="37" spans="1:99">
      <c r="A37" s="43">
        <v>81003</v>
      </c>
      <c r="B37" s="2" t="s">
        <v>99</v>
      </c>
      <c r="C37" s="2" t="s">
        <v>106</v>
      </c>
      <c r="D37" s="2" t="s">
        <v>140</v>
      </c>
      <c r="E37" s="4">
        <f>SUM(F37:AEX37)</f>
        <v>1241</v>
      </c>
      <c r="CO37">
        <v>170</v>
      </c>
      <c r="CP37">
        <v>170</v>
      </c>
      <c r="CQ37">
        <v>170</v>
      </c>
      <c r="CR37">
        <v>170</v>
      </c>
      <c r="CS37">
        <v>185</v>
      </c>
      <c r="CT37">
        <v>185</v>
      </c>
      <c r="CU37">
        <v>191</v>
      </c>
    </row>
    <row r="38" spans="1:99">
      <c r="A38" s="43">
        <v>130708</v>
      </c>
      <c r="B38" s="2" t="s">
        <v>102</v>
      </c>
      <c r="C38" s="2" t="s">
        <v>138</v>
      </c>
      <c r="D38" s="2" t="s">
        <v>141</v>
      </c>
      <c r="E38" s="4">
        <f>SUM(F38:AEX38)</f>
        <v>1224</v>
      </c>
      <c r="CO38">
        <v>170</v>
      </c>
      <c r="CP38">
        <v>170</v>
      </c>
      <c r="CQ38">
        <v>170</v>
      </c>
      <c r="CR38">
        <v>170</v>
      </c>
      <c r="CS38">
        <v>179</v>
      </c>
      <c r="CT38">
        <v>179</v>
      </c>
      <c r="CU38">
        <v>186</v>
      </c>
    </row>
    <row r="39" spans="1:99">
      <c r="A39" s="43">
        <v>81009</v>
      </c>
      <c r="B39" s="2" t="s">
        <v>99</v>
      </c>
      <c r="C39" s="2" t="s">
        <v>106</v>
      </c>
      <c r="D39" s="2" t="s">
        <v>142</v>
      </c>
      <c r="E39" s="4">
        <f>SUM(F39:AEX39)</f>
        <v>1085</v>
      </c>
      <c r="CO39">
        <v>144</v>
      </c>
      <c r="CP39">
        <v>144</v>
      </c>
      <c r="CQ39">
        <v>144</v>
      </c>
      <c r="CR39">
        <v>144</v>
      </c>
      <c r="CS39">
        <v>166</v>
      </c>
      <c r="CT39">
        <v>166</v>
      </c>
      <c r="CU39">
        <v>177</v>
      </c>
    </row>
    <row r="40" spans="1:99">
      <c r="A40" s="43">
        <v>80807</v>
      </c>
      <c r="B40" s="2" t="s">
        <v>99</v>
      </c>
      <c r="C40" s="2" t="s">
        <v>99</v>
      </c>
      <c r="D40" s="2" t="s">
        <v>143</v>
      </c>
      <c r="E40" s="4">
        <f>SUM(F40:AEX40)</f>
        <v>1119</v>
      </c>
      <c r="CO40">
        <v>157</v>
      </c>
      <c r="CP40">
        <v>157</v>
      </c>
      <c r="CQ40">
        <v>157</v>
      </c>
      <c r="CR40">
        <v>157</v>
      </c>
      <c r="CS40">
        <v>161</v>
      </c>
      <c r="CT40">
        <v>161</v>
      </c>
      <c r="CU40">
        <v>169</v>
      </c>
    </row>
    <row r="41" spans="1:99" ht="24">
      <c r="A41" s="43">
        <v>30602</v>
      </c>
      <c r="B41" s="2" t="s">
        <v>144</v>
      </c>
      <c r="C41" s="2" t="s">
        <v>145</v>
      </c>
      <c r="D41" s="2" t="s">
        <v>146</v>
      </c>
      <c r="E41" s="4">
        <f>SUM(F41:AEX41)</f>
        <v>1169</v>
      </c>
      <c r="CO41">
        <v>167</v>
      </c>
      <c r="CP41">
        <v>167</v>
      </c>
      <c r="CQ41">
        <v>167</v>
      </c>
      <c r="CR41">
        <v>167</v>
      </c>
      <c r="CS41">
        <v>167</v>
      </c>
      <c r="CT41">
        <v>167</v>
      </c>
      <c r="CU41">
        <v>167</v>
      </c>
    </row>
    <row r="42" spans="1:99">
      <c r="A42" s="43">
        <v>130702</v>
      </c>
      <c r="B42" s="2" t="s">
        <v>102</v>
      </c>
      <c r="C42" s="2" t="s">
        <v>138</v>
      </c>
      <c r="D42" s="2" t="s">
        <v>147</v>
      </c>
      <c r="E42" s="4">
        <f>SUM(F42:AEX42)</f>
        <v>1029</v>
      </c>
      <c r="CO42">
        <v>139</v>
      </c>
      <c r="CP42">
        <v>139</v>
      </c>
      <c r="CQ42">
        <v>139</v>
      </c>
      <c r="CR42">
        <v>139</v>
      </c>
      <c r="CS42">
        <v>155</v>
      </c>
      <c r="CT42">
        <v>155</v>
      </c>
      <c r="CU42">
        <v>163</v>
      </c>
    </row>
    <row r="43" spans="1:99">
      <c r="A43" s="43">
        <v>30107</v>
      </c>
      <c r="B43" s="2" t="s">
        <v>144</v>
      </c>
      <c r="C43" s="2" t="s">
        <v>144</v>
      </c>
      <c r="D43" s="2" t="s">
        <v>148</v>
      </c>
      <c r="E43" s="4">
        <f>SUM(F43:AEX43)</f>
        <v>939</v>
      </c>
      <c r="R43" s="1"/>
      <c r="CO43">
        <v>128</v>
      </c>
      <c r="CP43">
        <v>128</v>
      </c>
      <c r="CQ43">
        <v>128</v>
      </c>
      <c r="CR43">
        <v>128</v>
      </c>
      <c r="CS43">
        <v>138</v>
      </c>
      <c r="CT43">
        <v>138</v>
      </c>
      <c r="CU43">
        <v>151</v>
      </c>
    </row>
    <row r="44" spans="1:99" ht="24">
      <c r="A44" s="43">
        <v>100101</v>
      </c>
      <c r="B44" s="2" t="s">
        <v>149</v>
      </c>
      <c r="C44" s="2" t="s">
        <v>149</v>
      </c>
      <c r="D44" s="2" t="s">
        <v>150</v>
      </c>
      <c r="E44" s="4">
        <f>SUM(F44:AEX44)</f>
        <v>992</v>
      </c>
      <c r="CO44">
        <v>140</v>
      </c>
      <c r="CP44">
        <v>140</v>
      </c>
      <c r="CQ44">
        <v>140</v>
      </c>
      <c r="CR44">
        <v>140</v>
      </c>
      <c r="CS44">
        <v>144</v>
      </c>
      <c r="CT44">
        <v>144</v>
      </c>
      <c r="CU44">
        <v>144</v>
      </c>
    </row>
    <row r="45" spans="1:99">
      <c r="A45" s="43">
        <v>50207</v>
      </c>
      <c r="B45" s="2" t="s">
        <v>151</v>
      </c>
      <c r="C45" s="2" t="s">
        <v>152</v>
      </c>
      <c r="D45" s="2" t="s">
        <v>153</v>
      </c>
      <c r="E45" s="4">
        <f>SUM(F45:AEX45)</f>
        <v>558</v>
      </c>
      <c r="CO45">
        <v>59</v>
      </c>
      <c r="CP45">
        <v>59</v>
      </c>
      <c r="CQ45">
        <v>59</v>
      </c>
      <c r="CR45">
        <v>59</v>
      </c>
      <c r="CS45">
        <v>91</v>
      </c>
      <c r="CT45">
        <v>91</v>
      </c>
      <c r="CU45">
        <v>140</v>
      </c>
    </row>
    <row r="46" spans="1:99">
      <c r="A46" s="43">
        <v>40102</v>
      </c>
      <c r="B46" s="2" t="s">
        <v>154</v>
      </c>
      <c r="C46" s="2" t="s">
        <v>155</v>
      </c>
      <c r="D46" s="2" t="s">
        <v>156</v>
      </c>
      <c r="E46" s="4">
        <f>SUM(F46:AEX46)</f>
        <v>914</v>
      </c>
      <c r="CO46">
        <v>129</v>
      </c>
      <c r="CP46">
        <v>129</v>
      </c>
      <c r="CQ46">
        <v>129</v>
      </c>
      <c r="CR46">
        <v>129</v>
      </c>
      <c r="CS46">
        <v>131</v>
      </c>
      <c r="CT46">
        <v>131</v>
      </c>
      <c r="CU46">
        <v>136</v>
      </c>
    </row>
    <row r="47" spans="1:99">
      <c r="A47" s="43">
        <v>130108</v>
      </c>
      <c r="B47" s="2" t="s">
        <v>102</v>
      </c>
      <c r="C47" s="2" t="s">
        <v>103</v>
      </c>
      <c r="D47" s="2" t="s">
        <v>157</v>
      </c>
      <c r="E47" s="4">
        <f>SUM(F47:AEX47)</f>
        <v>829</v>
      </c>
      <c r="CO47">
        <v>110</v>
      </c>
      <c r="CP47">
        <v>110</v>
      </c>
      <c r="CQ47">
        <v>110</v>
      </c>
      <c r="CR47">
        <v>110</v>
      </c>
      <c r="CS47">
        <v>128</v>
      </c>
      <c r="CT47">
        <v>128</v>
      </c>
      <c r="CU47">
        <v>133</v>
      </c>
    </row>
    <row r="48" spans="1:99">
      <c r="A48" s="43">
        <v>130709</v>
      </c>
      <c r="B48" s="2" t="s">
        <v>102</v>
      </c>
      <c r="C48" s="2" t="s">
        <v>138</v>
      </c>
      <c r="D48" s="2" t="s">
        <v>158</v>
      </c>
      <c r="E48" s="4">
        <f>SUM(F48:AEX48)</f>
        <v>820</v>
      </c>
      <c r="CO48">
        <v>111</v>
      </c>
      <c r="CP48">
        <v>111</v>
      </c>
      <c r="CQ48">
        <v>111</v>
      </c>
      <c r="CR48">
        <v>111</v>
      </c>
      <c r="CS48">
        <v>122</v>
      </c>
      <c r="CT48">
        <v>122</v>
      </c>
      <c r="CU48">
        <v>132</v>
      </c>
    </row>
    <row r="49" spans="1:99">
      <c r="A49" s="43">
        <v>50208</v>
      </c>
      <c r="B49" s="2" t="s">
        <v>151</v>
      </c>
      <c r="C49" s="2" t="s">
        <v>152</v>
      </c>
      <c r="D49" s="2" t="s">
        <v>159</v>
      </c>
      <c r="E49" s="4">
        <f>SUM(F49:AEX49)</f>
        <v>868</v>
      </c>
      <c r="CO49">
        <v>121</v>
      </c>
      <c r="CP49">
        <v>121</v>
      </c>
      <c r="CQ49">
        <v>121</v>
      </c>
      <c r="CR49">
        <v>121</v>
      </c>
      <c r="CS49">
        <v>127</v>
      </c>
      <c r="CT49">
        <v>127</v>
      </c>
      <c r="CU49">
        <v>130</v>
      </c>
    </row>
    <row r="50" spans="1:99">
      <c r="A50" s="43">
        <v>130716</v>
      </c>
      <c r="B50" s="2" t="s">
        <v>102</v>
      </c>
      <c r="C50" s="2" t="s">
        <v>138</v>
      </c>
      <c r="D50" s="2" t="s">
        <v>160</v>
      </c>
      <c r="E50" s="4">
        <f>SUM(F50:AEX50)</f>
        <v>793</v>
      </c>
      <c r="CO50">
        <v>110</v>
      </c>
      <c r="CP50">
        <v>110</v>
      </c>
      <c r="CQ50">
        <v>110</v>
      </c>
      <c r="CR50">
        <v>110</v>
      </c>
      <c r="CS50">
        <v>115</v>
      </c>
      <c r="CT50">
        <v>115</v>
      </c>
      <c r="CU50">
        <v>123</v>
      </c>
    </row>
    <row r="51" spans="1:99">
      <c r="A51" s="43">
        <v>80808</v>
      </c>
      <c r="B51" s="2" t="s">
        <v>99</v>
      </c>
      <c r="C51" s="2" t="s">
        <v>99</v>
      </c>
      <c r="D51" s="2" t="s">
        <v>161</v>
      </c>
      <c r="E51" s="4">
        <f>SUM(F51:AEX51)</f>
        <v>683</v>
      </c>
      <c r="CO51">
        <v>92</v>
      </c>
      <c r="CP51">
        <v>92</v>
      </c>
      <c r="CQ51">
        <v>92</v>
      </c>
      <c r="CR51">
        <v>92</v>
      </c>
      <c r="CS51">
        <v>99</v>
      </c>
      <c r="CT51">
        <v>99</v>
      </c>
      <c r="CU51">
        <v>117</v>
      </c>
    </row>
    <row r="52" spans="1:99">
      <c r="A52" s="43">
        <v>81005</v>
      </c>
      <c r="B52" s="2" t="s">
        <v>99</v>
      </c>
      <c r="C52" s="2" t="s">
        <v>106</v>
      </c>
      <c r="D52" s="2" t="s">
        <v>162</v>
      </c>
      <c r="E52" s="4">
        <f>SUM(F52:AEX52)</f>
        <v>684</v>
      </c>
      <c r="CO52">
        <v>90</v>
      </c>
      <c r="CP52">
        <v>90</v>
      </c>
      <c r="CQ52">
        <v>90</v>
      </c>
      <c r="CR52">
        <v>90</v>
      </c>
      <c r="CS52">
        <v>105</v>
      </c>
      <c r="CT52">
        <v>105</v>
      </c>
      <c r="CU52">
        <v>114</v>
      </c>
    </row>
    <row r="53" spans="1:99">
      <c r="A53" s="43">
        <v>10201</v>
      </c>
      <c r="B53" s="2" t="s">
        <v>163</v>
      </c>
      <c r="C53" s="2" t="s">
        <v>164</v>
      </c>
      <c r="D53" s="2" t="s">
        <v>165</v>
      </c>
      <c r="E53" s="4">
        <f>SUM(F53:AEX53)</f>
        <v>569</v>
      </c>
      <c r="R53" s="1"/>
      <c r="CO53">
        <v>66</v>
      </c>
      <c r="CP53">
        <v>66</v>
      </c>
      <c r="CQ53">
        <v>66</v>
      </c>
      <c r="CR53">
        <v>66</v>
      </c>
      <c r="CS53">
        <v>98</v>
      </c>
      <c r="CT53">
        <v>98</v>
      </c>
      <c r="CU53">
        <v>109</v>
      </c>
    </row>
    <row r="54" spans="1:99" ht="24">
      <c r="A54" s="43">
        <v>100102</v>
      </c>
      <c r="B54" s="2" t="s">
        <v>149</v>
      </c>
      <c r="C54" s="2" t="s">
        <v>149</v>
      </c>
      <c r="D54" s="2" t="s">
        <v>166</v>
      </c>
      <c r="E54" s="4">
        <f>SUM(F54:AEX54)</f>
        <v>710</v>
      </c>
      <c r="CO54">
        <v>101</v>
      </c>
      <c r="CP54">
        <v>101</v>
      </c>
      <c r="CQ54">
        <v>101</v>
      </c>
      <c r="CR54">
        <v>101</v>
      </c>
      <c r="CS54">
        <v>102</v>
      </c>
      <c r="CT54">
        <v>102</v>
      </c>
      <c r="CU54">
        <v>102</v>
      </c>
    </row>
    <row r="55" spans="1:99">
      <c r="A55" s="43">
        <v>10301</v>
      </c>
      <c r="B55" s="2" t="s">
        <v>163</v>
      </c>
      <c r="C55" s="2" t="s">
        <v>167</v>
      </c>
      <c r="D55" s="2" t="s">
        <v>168</v>
      </c>
      <c r="E55" s="4">
        <f>SUM(F55:AEX55)</f>
        <v>632</v>
      </c>
      <c r="R55" s="1"/>
      <c r="CO55">
        <v>83</v>
      </c>
      <c r="CP55">
        <v>83</v>
      </c>
      <c r="CQ55">
        <v>83</v>
      </c>
      <c r="CR55">
        <v>83</v>
      </c>
      <c r="CS55">
        <v>99</v>
      </c>
      <c r="CT55">
        <v>99</v>
      </c>
      <c r="CU55">
        <v>102</v>
      </c>
    </row>
    <row r="56" spans="1:99">
      <c r="A56" s="43">
        <v>80818</v>
      </c>
      <c r="B56" s="2" t="s">
        <v>99</v>
      </c>
      <c r="C56" s="2" t="s">
        <v>99</v>
      </c>
      <c r="D56" s="2" t="s">
        <v>169</v>
      </c>
      <c r="E56" s="4">
        <f>SUM(F56:AEX56)</f>
        <v>622</v>
      </c>
      <c r="CO56">
        <v>87</v>
      </c>
      <c r="CP56">
        <v>87</v>
      </c>
      <c r="CQ56">
        <v>87</v>
      </c>
      <c r="CR56">
        <v>87</v>
      </c>
      <c r="CS56">
        <v>90</v>
      </c>
      <c r="CT56">
        <v>90</v>
      </c>
      <c r="CU56">
        <v>94</v>
      </c>
    </row>
    <row r="57" spans="1:99">
      <c r="A57" s="43">
        <v>130701</v>
      </c>
      <c r="B57" s="2" t="s">
        <v>102</v>
      </c>
      <c r="C57" s="2" t="s">
        <v>138</v>
      </c>
      <c r="D57" s="2" t="s">
        <v>170</v>
      </c>
      <c r="E57" s="4">
        <f>SUM(F57:AEX57)</f>
        <v>570</v>
      </c>
      <c r="CO57">
        <v>79</v>
      </c>
      <c r="CP57">
        <v>79</v>
      </c>
      <c r="CQ57">
        <v>79</v>
      </c>
      <c r="CR57">
        <v>79</v>
      </c>
      <c r="CS57">
        <v>83</v>
      </c>
      <c r="CT57">
        <v>83</v>
      </c>
      <c r="CU57">
        <v>88</v>
      </c>
    </row>
    <row r="58" spans="1:99">
      <c r="A58" s="43">
        <v>40601</v>
      </c>
      <c r="B58" s="2" t="s">
        <v>154</v>
      </c>
      <c r="C58" s="2" t="s">
        <v>171</v>
      </c>
      <c r="D58" s="2" t="s">
        <v>172</v>
      </c>
      <c r="E58" s="4">
        <f>SUM(F58:AEX58)</f>
        <v>414</v>
      </c>
      <c r="CO58">
        <v>49</v>
      </c>
      <c r="CP58">
        <v>49</v>
      </c>
      <c r="CQ58">
        <v>49</v>
      </c>
      <c r="CR58">
        <v>49</v>
      </c>
      <c r="CS58">
        <v>69</v>
      </c>
      <c r="CT58">
        <v>69</v>
      </c>
      <c r="CU58">
        <v>80</v>
      </c>
    </row>
    <row r="59" spans="1:99">
      <c r="A59" s="43">
        <v>81004</v>
      </c>
      <c r="B59" s="2" t="s">
        <v>99</v>
      </c>
      <c r="C59" s="2" t="s">
        <v>106</v>
      </c>
      <c r="D59" s="2" t="s">
        <v>173</v>
      </c>
      <c r="E59" s="4">
        <f>SUM(F59:AEX59)</f>
        <v>490</v>
      </c>
      <c r="CO59">
        <v>65</v>
      </c>
      <c r="CP59">
        <v>65</v>
      </c>
      <c r="CQ59">
        <v>65</v>
      </c>
      <c r="CR59">
        <v>65</v>
      </c>
      <c r="CS59">
        <v>76</v>
      </c>
      <c r="CT59">
        <v>76</v>
      </c>
      <c r="CU59">
        <v>78</v>
      </c>
    </row>
    <row r="60" spans="1:99">
      <c r="A60" s="43">
        <v>130706</v>
      </c>
      <c r="B60" s="2" t="s">
        <v>102</v>
      </c>
      <c r="C60" s="2" t="s">
        <v>138</v>
      </c>
      <c r="D60" s="2" t="s">
        <v>174</v>
      </c>
      <c r="E60" s="4">
        <f>SUM(F60:AEX60)</f>
        <v>457</v>
      </c>
      <c r="CO60">
        <v>62</v>
      </c>
      <c r="CP60">
        <v>62</v>
      </c>
      <c r="CQ60">
        <v>62</v>
      </c>
      <c r="CR60">
        <v>62</v>
      </c>
      <c r="CS60">
        <v>67</v>
      </c>
      <c r="CT60">
        <v>67</v>
      </c>
      <c r="CU60">
        <v>75</v>
      </c>
    </row>
    <row r="61" spans="1:99">
      <c r="A61" s="43">
        <v>10206</v>
      </c>
      <c r="B61" s="2" t="s">
        <v>163</v>
      </c>
      <c r="C61" s="2" t="s">
        <v>164</v>
      </c>
      <c r="D61" s="2" t="s">
        <v>175</v>
      </c>
      <c r="E61" s="4">
        <f>SUM(F61:AEX61)</f>
        <v>403</v>
      </c>
      <c r="R61" s="1"/>
      <c r="CO61">
        <v>50</v>
      </c>
      <c r="CP61">
        <v>50</v>
      </c>
      <c r="CQ61">
        <v>50</v>
      </c>
      <c r="CR61">
        <v>50</v>
      </c>
      <c r="CS61">
        <v>64</v>
      </c>
      <c r="CT61">
        <v>64</v>
      </c>
      <c r="CU61">
        <v>75</v>
      </c>
    </row>
    <row r="62" spans="1:99">
      <c r="A62" s="43">
        <v>91013</v>
      </c>
      <c r="B62" s="2" t="s">
        <v>114</v>
      </c>
      <c r="C62" s="2" t="s">
        <v>115</v>
      </c>
      <c r="D62" s="2" t="s">
        <v>176</v>
      </c>
      <c r="E62" s="4">
        <f>SUM(F62:AEX62)</f>
        <v>508</v>
      </c>
      <c r="CO62">
        <v>72</v>
      </c>
      <c r="CP62">
        <v>72</v>
      </c>
      <c r="CQ62">
        <v>72</v>
      </c>
      <c r="CR62">
        <v>72</v>
      </c>
      <c r="CS62">
        <v>73</v>
      </c>
      <c r="CT62">
        <v>73</v>
      </c>
      <c r="CU62">
        <v>74</v>
      </c>
    </row>
    <row r="63" spans="1:99">
      <c r="A63" s="43">
        <v>40109</v>
      </c>
      <c r="B63" s="2" t="s">
        <v>154</v>
      </c>
      <c r="C63" s="2" t="s">
        <v>155</v>
      </c>
      <c r="D63" s="2" t="s">
        <v>177</v>
      </c>
      <c r="E63" s="4">
        <f>SUM(F63:AEX63)</f>
        <v>503</v>
      </c>
      <c r="CO63">
        <v>71</v>
      </c>
      <c r="CP63">
        <v>71</v>
      </c>
      <c r="CQ63">
        <v>71</v>
      </c>
      <c r="CR63">
        <v>71</v>
      </c>
      <c r="CS63">
        <v>73</v>
      </c>
      <c r="CT63">
        <v>73</v>
      </c>
      <c r="CU63">
        <v>73</v>
      </c>
    </row>
    <row r="64" spans="1:99">
      <c r="A64" s="43">
        <v>30113</v>
      </c>
      <c r="B64" s="2" t="s">
        <v>144</v>
      </c>
      <c r="C64" s="2" t="s">
        <v>144</v>
      </c>
      <c r="D64" s="2" t="s">
        <v>178</v>
      </c>
      <c r="E64" s="4">
        <f>SUM(F64:AEX64)</f>
        <v>396</v>
      </c>
      <c r="R64" s="1"/>
      <c r="CO64">
        <v>55</v>
      </c>
      <c r="CP64">
        <v>55</v>
      </c>
      <c r="CQ64">
        <v>55</v>
      </c>
      <c r="CR64">
        <v>55</v>
      </c>
      <c r="CS64">
        <v>57</v>
      </c>
      <c r="CT64">
        <v>57</v>
      </c>
      <c r="CU64">
        <v>62</v>
      </c>
    </row>
    <row r="65" spans="1:99">
      <c r="A65" s="43">
        <v>30104</v>
      </c>
      <c r="B65" s="2" t="s">
        <v>144</v>
      </c>
      <c r="C65" s="2" t="s">
        <v>144</v>
      </c>
      <c r="D65" s="2" t="s">
        <v>179</v>
      </c>
      <c r="E65" s="4">
        <f>SUM(F65:AEX65)</f>
        <v>380</v>
      </c>
      <c r="R65" s="1"/>
      <c r="CO65">
        <v>52</v>
      </c>
      <c r="CP65">
        <v>52</v>
      </c>
      <c r="CQ65">
        <v>52</v>
      </c>
      <c r="CR65">
        <v>52</v>
      </c>
      <c r="CS65">
        <v>56</v>
      </c>
      <c r="CT65">
        <v>56</v>
      </c>
      <c r="CU65">
        <v>60</v>
      </c>
    </row>
    <row r="66" spans="1:99">
      <c r="A66" s="43">
        <v>91011</v>
      </c>
      <c r="B66" s="2" t="s">
        <v>114</v>
      </c>
      <c r="C66" s="2" t="s">
        <v>115</v>
      </c>
      <c r="D66" s="2" t="s">
        <v>180</v>
      </c>
      <c r="E66" s="4">
        <f>SUM(F66:AEX66)</f>
        <v>374</v>
      </c>
      <c r="CO66">
        <v>53</v>
      </c>
      <c r="CP66">
        <v>53</v>
      </c>
      <c r="CQ66">
        <v>53</v>
      </c>
      <c r="CR66">
        <v>53</v>
      </c>
      <c r="CS66">
        <v>54</v>
      </c>
      <c r="CT66">
        <v>54</v>
      </c>
      <c r="CU66">
        <v>54</v>
      </c>
    </row>
    <row r="67" spans="1:99">
      <c r="A67" s="43">
        <v>50316</v>
      </c>
      <c r="B67" s="2" t="s">
        <v>151</v>
      </c>
      <c r="C67" s="2" t="s">
        <v>181</v>
      </c>
      <c r="D67" s="2" t="s">
        <v>182</v>
      </c>
      <c r="E67" s="4">
        <f>SUM(F67:AEX67)</f>
        <v>167</v>
      </c>
      <c r="CO67">
        <v>18</v>
      </c>
      <c r="CP67">
        <v>18</v>
      </c>
      <c r="CQ67">
        <v>18</v>
      </c>
      <c r="CR67">
        <v>18</v>
      </c>
      <c r="CS67">
        <v>22</v>
      </c>
      <c r="CT67">
        <v>22</v>
      </c>
      <c r="CU67">
        <v>51</v>
      </c>
    </row>
    <row r="68" spans="1:99">
      <c r="A68" s="43">
        <v>130103</v>
      </c>
      <c r="B68" s="2" t="s">
        <v>102</v>
      </c>
      <c r="C68" s="2" t="s">
        <v>103</v>
      </c>
      <c r="D68" s="2" t="s">
        <v>183</v>
      </c>
      <c r="E68" s="4">
        <f>SUM(F68:AEX68)</f>
        <v>335</v>
      </c>
      <c r="CO68">
        <v>47</v>
      </c>
      <c r="CP68">
        <v>47</v>
      </c>
      <c r="CQ68">
        <v>47</v>
      </c>
      <c r="CR68">
        <v>47</v>
      </c>
      <c r="CS68">
        <v>49</v>
      </c>
      <c r="CT68">
        <v>49</v>
      </c>
      <c r="CU68">
        <v>49</v>
      </c>
    </row>
    <row r="69" spans="1:99">
      <c r="A69" s="43">
        <v>91007</v>
      </c>
      <c r="B69" s="2" t="s">
        <v>114</v>
      </c>
      <c r="C69" s="2" t="s">
        <v>115</v>
      </c>
      <c r="D69" s="2" t="s">
        <v>184</v>
      </c>
      <c r="E69" s="4">
        <f>SUM(F69:AEX69)</f>
        <v>301</v>
      </c>
      <c r="CO69">
        <v>40</v>
      </c>
      <c r="CP69">
        <v>40</v>
      </c>
      <c r="CQ69">
        <v>40</v>
      </c>
      <c r="CR69">
        <v>40</v>
      </c>
      <c r="CS69">
        <v>46</v>
      </c>
      <c r="CT69">
        <v>46</v>
      </c>
      <c r="CU69">
        <v>49</v>
      </c>
    </row>
    <row r="70" spans="1:99">
      <c r="A70" s="43">
        <v>40607</v>
      </c>
      <c r="B70" s="2" t="s">
        <v>154</v>
      </c>
      <c r="C70" s="2" t="s">
        <v>171</v>
      </c>
      <c r="D70" s="2" t="s">
        <v>110</v>
      </c>
      <c r="E70" s="4">
        <f>SUM(F70:AEX70)</f>
        <v>209</v>
      </c>
      <c r="CO70">
        <v>19</v>
      </c>
      <c r="CP70">
        <v>19</v>
      </c>
      <c r="CQ70">
        <v>19</v>
      </c>
      <c r="CR70">
        <v>19</v>
      </c>
      <c r="CS70">
        <v>42</v>
      </c>
      <c r="CT70">
        <v>42</v>
      </c>
      <c r="CU70">
        <v>49</v>
      </c>
    </row>
    <row r="71" spans="1:99">
      <c r="A71" s="43">
        <v>30111</v>
      </c>
      <c r="B71" s="2" t="s">
        <v>144</v>
      </c>
      <c r="C71" s="2" t="s">
        <v>144</v>
      </c>
      <c r="D71" s="2" t="s">
        <v>185</v>
      </c>
      <c r="E71" s="4">
        <f>SUM(F71:AEX71)</f>
        <v>254</v>
      </c>
      <c r="R71" s="1"/>
      <c r="CO71">
        <v>31</v>
      </c>
      <c r="CP71">
        <v>31</v>
      </c>
      <c r="CQ71">
        <v>31</v>
      </c>
      <c r="CR71">
        <v>31</v>
      </c>
      <c r="CS71">
        <v>42</v>
      </c>
      <c r="CT71">
        <v>42</v>
      </c>
      <c r="CU71">
        <v>46</v>
      </c>
    </row>
    <row r="72" spans="1:99">
      <c r="A72" s="43">
        <v>91101</v>
      </c>
      <c r="B72" s="2" t="s">
        <v>114</v>
      </c>
      <c r="C72" s="2" t="s">
        <v>186</v>
      </c>
      <c r="D72" s="2" t="s">
        <v>187</v>
      </c>
      <c r="E72" s="4">
        <f>SUM(F72:AEX72)</f>
        <v>282</v>
      </c>
      <c r="CO72">
        <v>39</v>
      </c>
      <c r="CP72">
        <v>39</v>
      </c>
      <c r="CQ72">
        <v>39</v>
      </c>
      <c r="CR72">
        <v>39</v>
      </c>
      <c r="CS72">
        <v>41</v>
      </c>
      <c r="CT72">
        <v>41</v>
      </c>
      <c r="CU72">
        <v>44</v>
      </c>
    </row>
    <row r="73" spans="1:99" ht="24">
      <c r="A73" s="43">
        <v>110102</v>
      </c>
      <c r="B73" s="2" t="s">
        <v>188</v>
      </c>
      <c r="C73" s="2" t="s">
        <v>189</v>
      </c>
      <c r="D73" s="2" t="s">
        <v>190</v>
      </c>
      <c r="E73" s="4">
        <f>SUM(F73:AEX73)</f>
        <v>133</v>
      </c>
      <c r="CO73">
        <v>7</v>
      </c>
      <c r="CP73">
        <v>7</v>
      </c>
      <c r="CQ73">
        <v>7</v>
      </c>
      <c r="CR73">
        <v>7</v>
      </c>
      <c r="CS73">
        <v>31</v>
      </c>
      <c r="CT73">
        <v>31</v>
      </c>
      <c r="CU73">
        <v>43</v>
      </c>
    </row>
    <row r="74" spans="1:99" ht="24">
      <c r="A74" s="43">
        <v>120805</v>
      </c>
      <c r="B74" s="2" t="s">
        <v>191</v>
      </c>
      <c r="C74" s="2" t="s">
        <v>192</v>
      </c>
      <c r="D74" s="2" t="s">
        <v>193</v>
      </c>
      <c r="E74" s="4">
        <f>SUM(F74:AEX74)</f>
        <v>270</v>
      </c>
      <c r="CO74">
        <v>36</v>
      </c>
      <c r="CP74">
        <v>36</v>
      </c>
      <c r="CQ74">
        <v>36</v>
      </c>
      <c r="CR74">
        <v>36</v>
      </c>
      <c r="CS74">
        <v>42</v>
      </c>
      <c r="CT74">
        <v>42</v>
      </c>
      <c r="CU74">
        <v>42</v>
      </c>
    </row>
    <row r="75" spans="1:99">
      <c r="A75" s="43">
        <v>80801</v>
      </c>
      <c r="B75" s="2" t="s">
        <v>99</v>
      </c>
      <c r="C75" s="2" t="s">
        <v>99</v>
      </c>
      <c r="D75" s="2" t="s">
        <v>194</v>
      </c>
      <c r="E75" s="4">
        <f>SUM(F75:AEX75)</f>
        <v>225</v>
      </c>
      <c r="CO75">
        <v>29</v>
      </c>
      <c r="CP75">
        <v>29</v>
      </c>
      <c r="CQ75">
        <v>29</v>
      </c>
      <c r="CR75">
        <v>29</v>
      </c>
      <c r="CS75">
        <v>35</v>
      </c>
      <c r="CT75">
        <v>35</v>
      </c>
      <c r="CU75">
        <v>39</v>
      </c>
    </row>
    <row r="76" spans="1:99">
      <c r="A76" s="43">
        <v>40205</v>
      </c>
      <c r="B76" s="2" t="s">
        <v>154</v>
      </c>
      <c r="C76" s="2" t="s">
        <v>195</v>
      </c>
      <c r="D76" s="2" t="s">
        <v>196</v>
      </c>
      <c r="E76" s="4">
        <f>SUM(F76:AEX76)</f>
        <v>162</v>
      </c>
      <c r="CO76">
        <v>16</v>
      </c>
      <c r="CP76">
        <v>16</v>
      </c>
      <c r="CQ76">
        <v>16</v>
      </c>
      <c r="CR76">
        <v>16</v>
      </c>
      <c r="CS76">
        <v>31</v>
      </c>
      <c r="CT76">
        <v>31</v>
      </c>
      <c r="CU76">
        <v>36</v>
      </c>
    </row>
    <row r="77" spans="1:99">
      <c r="A77" s="43">
        <v>90101</v>
      </c>
      <c r="B77" s="2" t="s">
        <v>114</v>
      </c>
      <c r="C77" s="2" t="s">
        <v>197</v>
      </c>
      <c r="D77" s="2" t="s">
        <v>198</v>
      </c>
      <c r="E77" s="4">
        <f>SUM(F77:AEX77)</f>
        <v>203</v>
      </c>
      <c r="CO77">
        <v>28</v>
      </c>
      <c r="CP77">
        <v>28</v>
      </c>
      <c r="CQ77">
        <v>28</v>
      </c>
      <c r="CR77">
        <v>28</v>
      </c>
      <c r="CS77">
        <v>29</v>
      </c>
      <c r="CT77">
        <v>29</v>
      </c>
      <c r="CU77">
        <v>33</v>
      </c>
    </row>
    <row r="78" spans="1:99" ht="24">
      <c r="A78" s="43">
        <v>120802</v>
      </c>
      <c r="B78" s="2" t="s">
        <v>191</v>
      </c>
      <c r="C78" s="2" t="s">
        <v>192</v>
      </c>
      <c r="D78" s="2" t="s">
        <v>199</v>
      </c>
      <c r="E78" s="4">
        <f>SUM(F78:AEX78)</f>
        <v>214</v>
      </c>
      <c r="CO78">
        <v>30</v>
      </c>
      <c r="CP78">
        <v>30</v>
      </c>
      <c r="CQ78">
        <v>30</v>
      </c>
      <c r="CR78">
        <v>30</v>
      </c>
      <c r="CS78">
        <v>31</v>
      </c>
      <c r="CT78">
        <v>31</v>
      </c>
      <c r="CU78">
        <v>32</v>
      </c>
    </row>
    <row r="79" spans="1:99">
      <c r="A79" s="43">
        <v>91014</v>
      </c>
      <c r="B79" s="2" t="s">
        <v>114</v>
      </c>
      <c r="C79" s="2" t="s">
        <v>115</v>
      </c>
      <c r="D79" s="2" t="s">
        <v>200</v>
      </c>
      <c r="E79" s="4">
        <f>SUM(F79:AEX79)</f>
        <v>205</v>
      </c>
      <c r="CO79">
        <v>29</v>
      </c>
      <c r="CP79">
        <v>29</v>
      </c>
      <c r="CQ79">
        <v>29</v>
      </c>
      <c r="CR79">
        <v>29</v>
      </c>
      <c r="CS79">
        <v>29</v>
      </c>
      <c r="CT79">
        <v>29</v>
      </c>
      <c r="CU79">
        <v>31</v>
      </c>
    </row>
    <row r="80" spans="1:99" ht="24">
      <c r="A80" s="43">
        <v>80507</v>
      </c>
      <c r="B80" s="2" t="s">
        <v>99</v>
      </c>
      <c r="C80" s="2" t="s">
        <v>134</v>
      </c>
      <c r="D80" s="2" t="s">
        <v>201</v>
      </c>
      <c r="E80" s="4">
        <f>SUM(F80:AEX80)</f>
        <v>206</v>
      </c>
      <c r="CO80">
        <v>29</v>
      </c>
      <c r="CP80">
        <v>29</v>
      </c>
      <c r="CQ80">
        <v>29</v>
      </c>
      <c r="CR80">
        <v>29</v>
      </c>
      <c r="CS80">
        <v>30</v>
      </c>
      <c r="CT80">
        <v>30</v>
      </c>
      <c r="CU80">
        <v>30</v>
      </c>
    </row>
    <row r="81" spans="1:99" ht="24">
      <c r="A81" s="43">
        <v>100103</v>
      </c>
      <c r="B81" s="2" t="s">
        <v>149</v>
      </c>
      <c r="C81" s="2" t="s">
        <v>149</v>
      </c>
      <c r="D81" s="2" t="s">
        <v>202</v>
      </c>
      <c r="E81" s="4">
        <f>SUM(F81:AEX81)</f>
        <v>203</v>
      </c>
      <c r="CO81">
        <v>29</v>
      </c>
      <c r="CP81">
        <v>29</v>
      </c>
      <c r="CQ81">
        <v>29</v>
      </c>
      <c r="CR81">
        <v>29</v>
      </c>
      <c r="CS81">
        <v>29</v>
      </c>
      <c r="CT81">
        <v>29</v>
      </c>
      <c r="CU81">
        <v>29</v>
      </c>
    </row>
    <row r="82" spans="1:99">
      <c r="A82" s="43">
        <v>130705</v>
      </c>
      <c r="B82" s="2" t="s">
        <v>102</v>
      </c>
      <c r="C82" s="2" t="s">
        <v>138</v>
      </c>
      <c r="D82" s="2" t="s">
        <v>203</v>
      </c>
      <c r="E82" s="4">
        <f>SUM(F82:AEX82)</f>
        <v>183</v>
      </c>
      <c r="CO82">
        <v>25</v>
      </c>
      <c r="CP82">
        <v>25</v>
      </c>
      <c r="CQ82">
        <v>25</v>
      </c>
      <c r="CR82">
        <v>25</v>
      </c>
      <c r="CS82">
        <v>27</v>
      </c>
      <c r="CT82">
        <v>27</v>
      </c>
      <c r="CU82">
        <v>29</v>
      </c>
    </row>
    <row r="83" spans="1:99">
      <c r="A83" s="43">
        <v>10217</v>
      </c>
      <c r="B83" s="2" t="s">
        <v>163</v>
      </c>
      <c r="C83" s="2" t="s">
        <v>164</v>
      </c>
      <c r="D83" s="2" t="s">
        <v>204</v>
      </c>
      <c r="E83" s="4">
        <f>SUM(F83:AEX83)</f>
        <v>139</v>
      </c>
      <c r="CO83">
        <v>14</v>
      </c>
      <c r="CP83">
        <v>14</v>
      </c>
      <c r="CQ83">
        <v>14</v>
      </c>
      <c r="CR83">
        <v>14</v>
      </c>
      <c r="CS83">
        <v>27</v>
      </c>
      <c r="CT83">
        <v>27</v>
      </c>
      <c r="CU83">
        <v>29</v>
      </c>
    </row>
    <row r="84" spans="1:99">
      <c r="A84" s="43">
        <v>91008</v>
      </c>
      <c r="B84" s="2" t="s">
        <v>114</v>
      </c>
      <c r="C84" s="2" t="s">
        <v>115</v>
      </c>
      <c r="D84" s="2" t="s">
        <v>205</v>
      </c>
      <c r="E84" s="4">
        <f>SUM(F84:AEX84)</f>
        <v>182</v>
      </c>
      <c r="CO84">
        <v>25</v>
      </c>
      <c r="CP84">
        <v>25</v>
      </c>
      <c r="CQ84">
        <v>25</v>
      </c>
      <c r="CR84">
        <v>25</v>
      </c>
      <c r="CS84">
        <v>27</v>
      </c>
      <c r="CT84">
        <v>27</v>
      </c>
      <c r="CU84">
        <v>28</v>
      </c>
    </row>
    <row r="85" spans="1:99">
      <c r="A85" s="43">
        <v>80508</v>
      </c>
      <c r="B85" s="2" t="s">
        <v>99</v>
      </c>
      <c r="C85" s="2" t="s">
        <v>134</v>
      </c>
      <c r="D85" s="2" t="s">
        <v>206</v>
      </c>
      <c r="E85" s="4">
        <f>SUM(F85:AEX85)</f>
        <v>174</v>
      </c>
      <c r="CO85">
        <v>24</v>
      </c>
      <c r="CP85">
        <v>24</v>
      </c>
      <c r="CQ85">
        <v>24</v>
      </c>
      <c r="CR85">
        <v>24</v>
      </c>
      <c r="CS85">
        <v>26</v>
      </c>
      <c r="CT85">
        <v>26</v>
      </c>
      <c r="CU85">
        <v>26</v>
      </c>
    </row>
    <row r="86" spans="1:99" ht="24">
      <c r="A86" s="43">
        <v>110101</v>
      </c>
      <c r="B86" s="2" t="s">
        <v>188</v>
      </c>
      <c r="C86" s="2" t="s">
        <v>189</v>
      </c>
      <c r="D86" s="2" t="s">
        <v>207</v>
      </c>
      <c r="E86" s="4">
        <f>SUM(F86:AEX86)</f>
        <v>57</v>
      </c>
      <c r="CO86">
        <v>3</v>
      </c>
      <c r="CP86">
        <v>3</v>
      </c>
      <c r="CQ86">
        <v>3</v>
      </c>
      <c r="CR86">
        <v>3</v>
      </c>
      <c r="CS86">
        <v>10</v>
      </c>
      <c r="CT86">
        <v>10</v>
      </c>
      <c r="CU86">
        <v>25</v>
      </c>
    </row>
    <row r="87" spans="1:99">
      <c r="A87" s="43">
        <v>80505</v>
      </c>
      <c r="B87" s="2" t="s">
        <v>99</v>
      </c>
      <c r="C87" s="2" t="s">
        <v>134</v>
      </c>
      <c r="D87" s="2" t="s">
        <v>208</v>
      </c>
      <c r="E87" s="4">
        <f>SUM(F87:AEX87)</f>
        <v>136</v>
      </c>
      <c r="CO87">
        <v>16</v>
      </c>
      <c r="CP87">
        <v>16</v>
      </c>
      <c r="CQ87">
        <v>16</v>
      </c>
      <c r="CR87">
        <v>16</v>
      </c>
      <c r="CS87">
        <v>24</v>
      </c>
      <c r="CT87">
        <v>24</v>
      </c>
      <c r="CU87">
        <v>24</v>
      </c>
    </row>
    <row r="88" spans="1:99">
      <c r="A88" s="43">
        <v>10302</v>
      </c>
      <c r="B88" s="2" t="s">
        <v>163</v>
      </c>
      <c r="C88" s="2" t="s">
        <v>167</v>
      </c>
      <c r="D88" s="2" t="s">
        <v>209</v>
      </c>
      <c r="E88" s="4">
        <f>SUM(F88:AEX88)</f>
        <v>154</v>
      </c>
      <c r="R88" s="1"/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</row>
    <row r="89" spans="1:99">
      <c r="A89" s="43">
        <v>30103</v>
      </c>
      <c r="B89" s="2" t="s">
        <v>144</v>
      </c>
      <c r="C89" s="2" t="s">
        <v>144</v>
      </c>
      <c r="D89" s="2" t="s">
        <v>210</v>
      </c>
      <c r="E89" s="4">
        <f>SUM(F89:AEX89)</f>
        <v>138</v>
      </c>
      <c r="R89" s="1"/>
      <c r="CO89">
        <v>19</v>
      </c>
      <c r="CP89">
        <v>19</v>
      </c>
      <c r="CQ89">
        <v>19</v>
      </c>
      <c r="CR89">
        <v>19</v>
      </c>
      <c r="CS89">
        <v>20</v>
      </c>
      <c r="CT89">
        <v>20</v>
      </c>
      <c r="CU89">
        <v>22</v>
      </c>
    </row>
    <row r="90" spans="1:99" ht="24">
      <c r="A90" s="43">
        <v>50209</v>
      </c>
      <c r="B90" s="2" t="s">
        <v>151</v>
      </c>
      <c r="C90" s="2" t="s">
        <v>152</v>
      </c>
      <c r="D90" s="2" t="s">
        <v>211</v>
      </c>
      <c r="E90" s="4">
        <f>SUM(F90:AEX90)</f>
        <v>147</v>
      </c>
      <c r="CO90">
        <v>21</v>
      </c>
      <c r="CP90">
        <v>21</v>
      </c>
      <c r="CQ90">
        <v>21</v>
      </c>
      <c r="CR90">
        <v>21</v>
      </c>
      <c r="CS90">
        <v>21</v>
      </c>
      <c r="CT90">
        <v>21</v>
      </c>
      <c r="CU90">
        <v>21</v>
      </c>
    </row>
    <row r="91" spans="1:99">
      <c r="A91" s="43">
        <v>20601</v>
      </c>
      <c r="B91" s="2" t="s">
        <v>212</v>
      </c>
      <c r="C91" s="2" t="s">
        <v>213</v>
      </c>
      <c r="D91" s="2" t="s">
        <v>214</v>
      </c>
      <c r="E91" s="4">
        <f>SUM(F91:AEX91)</f>
        <v>140</v>
      </c>
      <c r="R91" s="1"/>
      <c r="CO91">
        <v>20</v>
      </c>
      <c r="CP91">
        <v>20</v>
      </c>
      <c r="CQ91">
        <v>20</v>
      </c>
      <c r="CR91">
        <v>20</v>
      </c>
      <c r="CS91">
        <v>20</v>
      </c>
      <c r="CT91">
        <v>20</v>
      </c>
      <c r="CU91">
        <v>20</v>
      </c>
    </row>
    <row r="92" spans="1:99">
      <c r="A92" s="43">
        <v>90105</v>
      </c>
      <c r="B92" s="2" t="s">
        <v>114</v>
      </c>
      <c r="C92" s="2" t="s">
        <v>197</v>
      </c>
      <c r="D92" s="2" t="s">
        <v>215</v>
      </c>
      <c r="E92" s="4">
        <f>SUM(F92:AEX92)</f>
        <v>136</v>
      </c>
      <c r="CO92">
        <v>19</v>
      </c>
      <c r="CP92">
        <v>19</v>
      </c>
      <c r="CQ92">
        <v>19</v>
      </c>
      <c r="CR92">
        <v>19</v>
      </c>
      <c r="CS92">
        <v>20</v>
      </c>
      <c r="CT92">
        <v>20</v>
      </c>
      <c r="CU92">
        <v>20</v>
      </c>
    </row>
    <row r="93" spans="1:99">
      <c r="A93" s="43">
        <v>91003</v>
      </c>
      <c r="B93" s="2" t="s">
        <v>114</v>
      </c>
      <c r="C93" s="2" t="s">
        <v>115</v>
      </c>
      <c r="D93" s="2" t="s">
        <v>216</v>
      </c>
      <c r="E93" s="4">
        <f>SUM(F93:AEX93)</f>
        <v>92</v>
      </c>
      <c r="CO93">
        <v>11</v>
      </c>
      <c r="CP93">
        <v>11</v>
      </c>
      <c r="CQ93">
        <v>11</v>
      </c>
      <c r="CR93">
        <v>11</v>
      </c>
      <c r="CS93">
        <v>14</v>
      </c>
      <c r="CT93">
        <v>14</v>
      </c>
      <c r="CU93">
        <v>20</v>
      </c>
    </row>
    <row r="94" spans="1:99">
      <c r="A94" s="43">
        <v>20207</v>
      </c>
      <c r="B94" s="2" t="s">
        <v>212</v>
      </c>
      <c r="C94" s="2" t="s">
        <v>217</v>
      </c>
      <c r="D94" s="2" t="s">
        <v>218</v>
      </c>
      <c r="E94" s="4">
        <f>SUM(F94:AEX94)</f>
        <v>133</v>
      </c>
      <c r="R94" s="1"/>
      <c r="CO94">
        <v>19</v>
      </c>
      <c r="CP94">
        <v>19</v>
      </c>
      <c r="CQ94">
        <v>19</v>
      </c>
      <c r="CR94">
        <v>19</v>
      </c>
      <c r="CS94">
        <v>19</v>
      </c>
      <c r="CT94">
        <v>19</v>
      </c>
      <c r="CU94">
        <v>19</v>
      </c>
    </row>
    <row r="95" spans="1:99">
      <c r="A95" s="43">
        <v>20101</v>
      </c>
      <c r="B95" s="2" t="s">
        <v>212</v>
      </c>
      <c r="C95" s="2" t="s">
        <v>219</v>
      </c>
      <c r="D95" s="2" t="s">
        <v>220</v>
      </c>
      <c r="E95" s="4">
        <f>SUM(F95:AEX95)</f>
        <v>120</v>
      </c>
      <c r="R95" s="1"/>
      <c r="CO95">
        <v>17</v>
      </c>
      <c r="CP95">
        <v>17</v>
      </c>
      <c r="CQ95">
        <v>17</v>
      </c>
      <c r="CR95">
        <v>17</v>
      </c>
      <c r="CS95">
        <v>17</v>
      </c>
      <c r="CT95">
        <v>17</v>
      </c>
      <c r="CU95">
        <v>18</v>
      </c>
    </row>
    <row r="96" spans="1:99">
      <c r="A96" s="43">
        <v>10216</v>
      </c>
      <c r="B96" s="2" t="s">
        <v>163</v>
      </c>
      <c r="C96" s="2" t="s">
        <v>164</v>
      </c>
      <c r="D96" s="2" t="s">
        <v>221</v>
      </c>
      <c r="E96" s="4">
        <f>SUM(F96:AEX96)</f>
        <v>52</v>
      </c>
      <c r="CO96">
        <v>3</v>
      </c>
      <c r="CP96">
        <v>3</v>
      </c>
      <c r="CQ96">
        <v>3</v>
      </c>
      <c r="CR96">
        <v>3</v>
      </c>
      <c r="CS96">
        <v>11</v>
      </c>
      <c r="CT96">
        <v>11</v>
      </c>
      <c r="CU96">
        <v>18</v>
      </c>
    </row>
    <row r="97" spans="1:99">
      <c r="A97" s="43">
        <v>130310</v>
      </c>
      <c r="B97" s="2" t="s">
        <v>102</v>
      </c>
      <c r="C97" s="2" t="s">
        <v>222</v>
      </c>
      <c r="D97" s="2" t="s">
        <v>223</v>
      </c>
      <c r="E97" s="4">
        <f>SUM(F97:AEX97)</f>
        <v>113</v>
      </c>
      <c r="CO97">
        <v>16</v>
      </c>
      <c r="CP97">
        <v>16</v>
      </c>
      <c r="CQ97">
        <v>16</v>
      </c>
      <c r="CR97">
        <v>16</v>
      </c>
      <c r="CS97">
        <v>16</v>
      </c>
      <c r="CT97">
        <v>16</v>
      </c>
      <c r="CU97">
        <v>17</v>
      </c>
    </row>
    <row r="98" spans="1:99">
      <c r="A98" s="43">
        <v>40606</v>
      </c>
      <c r="B98" s="2" t="s">
        <v>154</v>
      </c>
      <c r="C98" s="2" t="s">
        <v>171</v>
      </c>
      <c r="D98" s="2" t="s">
        <v>224</v>
      </c>
      <c r="E98" s="4">
        <f>SUM(F98:AEX98)</f>
        <v>81</v>
      </c>
      <c r="CO98">
        <v>10</v>
      </c>
      <c r="CP98">
        <v>10</v>
      </c>
      <c r="CQ98">
        <v>10</v>
      </c>
      <c r="CR98">
        <v>10</v>
      </c>
      <c r="CS98">
        <v>12</v>
      </c>
      <c r="CT98">
        <v>12</v>
      </c>
      <c r="CU98">
        <v>17</v>
      </c>
    </row>
    <row r="99" spans="1:99">
      <c r="A99" s="43">
        <v>10101</v>
      </c>
      <c r="B99" s="2" t="s">
        <v>163</v>
      </c>
      <c r="C99" s="2" t="s">
        <v>163</v>
      </c>
      <c r="D99" s="2" t="s">
        <v>225</v>
      </c>
      <c r="E99" s="4">
        <f>SUM(F99:AEX99)</f>
        <v>66</v>
      </c>
      <c r="CO99">
        <v>5</v>
      </c>
      <c r="CP99">
        <v>5</v>
      </c>
      <c r="CQ99">
        <v>5</v>
      </c>
      <c r="CR99">
        <v>5</v>
      </c>
      <c r="CS99">
        <v>15</v>
      </c>
      <c r="CT99">
        <v>15</v>
      </c>
      <c r="CU99">
        <v>16</v>
      </c>
    </row>
    <row r="100" spans="1:99">
      <c r="A100" s="43">
        <v>30110</v>
      </c>
      <c r="B100" s="2" t="s">
        <v>144</v>
      </c>
      <c r="C100" s="2" t="s">
        <v>144</v>
      </c>
      <c r="D100" s="2" t="s">
        <v>226</v>
      </c>
      <c r="E100" s="4">
        <f>SUM(F100:AEX100)</f>
        <v>100</v>
      </c>
      <c r="R100" s="1"/>
      <c r="CO100">
        <v>14</v>
      </c>
      <c r="CP100">
        <v>14</v>
      </c>
      <c r="CQ100">
        <v>14</v>
      </c>
      <c r="CR100">
        <v>14</v>
      </c>
      <c r="CS100">
        <v>14</v>
      </c>
      <c r="CT100">
        <v>14</v>
      </c>
      <c r="CU100">
        <v>16</v>
      </c>
    </row>
    <row r="101" spans="1:99">
      <c r="A101" s="43">
        <v>40204</v>
      </c>
      <c r="B101" s="2" t="s">
        <v>154</v>
      </c>
      <c r="C101" s="2" t="s">
        <v>195</v>
      </c>
      <c r="D101" s="2" t="s">
        <v>227</v>
      </c>
      <c r="E101" s="4">
        <f>SUM(F101:AEX101)</f>
        <v>90</v>
      </c>
      <c r="CO101">
        <v>12</v>
      </c>
      <c r="CP101">
        <v>12</v>
      </c>
      <c r="CQ101">
        <v>12</v>
      </c>
      <c r="CR101">
        <v>12</v>
      </c>
      <c r="CS101">
        <v>13</v>
      </c>
      <c r="CT101">
        <v>13</v>
      </c>
      <c r="CU101">
        <v>16</v>
      </c>
    </row>
    <row r="102" spans="1:99">
      <c r="A102" s="43">
        <v>30102</v>
      </c>
      <c r="B102" s="2" t="s">
        <v>144</v>
      </c>
      <c r="C102" s="2" t="s">
        <v>144</v>
      </c>
      <c r="D102" s="2" t="s">
        <v>228</v>
      </c>
      <c r="E102" s="4">
        <f>SUM(F102:AEX102)</f>
        <v>90</v>
      </c>
      <c r="R102" s="1"/>
      <c r="CO102">
        <v>12</v>
      </c>
      <c r="CP102">
        <v>12</v>
      </c>
      <c r="CQ102">
        <v>12</v>
      </c>
      <c r="CR102">
        <v>12</v>
      </c>
      <c r="CS102">
        <v>13</v>
      </c>
      <c r="CT102">
        <v>13</v>
      </c>
      <c r="CU102">
        <v>16</v>
      </c>
    </row>
    <row r="103" spans="1:99">
      <c r="A103" s="43">
        <v>130301</v>
      </c>
      <c r="B103" s="2" t="s">
        <v>102</v>
      </c>
      <c r="C103" s="2" t="s">
        <v>222</v>
      </c>
      <c r="D103" s="2" t="s">
        <v>229</v>
      </c>
      <c r="E103" s="4">
        <f>SUM(F103:AEX103)</f>
        <v>101</v>
      </c>
      <c r="CO103">
        <v>14</v>
      </c>
      <c r="CP103">
        <v>14</v>
      </c>
      <c r="CQ103">
        <v>14</v>
      </c>
      <c r="CR103">
        <v>14</v>
      </c>
      <c r="CS103">
        <v>15</v>
      </c>
      <c r="CT103">
        <v>15</v>
      </c>
      <c r="CU103">
        <v>15</v>
      </c>
    </row>
    <row r="104" spans="1:99">
      <c r="A104" s="43">
        <v>30101</v>
      </c>
      <c r="B104" s="2" t="s">
        <v>144</v>
      </c>
      <c r="C104" s="2" t="s">
        <v>144</v>
      </c>
      <c r="D104" s="2" t="s">
        <v>230</v>
      </c>
      <c r="E104" s="4">
        <f>SUM(F104:AEX104)</f>
        <v>91</v>
      </c>
      <c r="R104" s="1"/>
      <c r="CO104">
        <v>12</v>
      </c>
      <c r="CP104">
        <v>12</v>
      </c>
      <c r="CQ104">
        <v>12</v>
      </c>
      <c r="CR104">
        <v>12</v>
      </c>
      <c r="CS104">
        <v>14</v>
      </c>
      <c r="CT104">
        <v>14</v>
      </c>
      <c r="CU104">
        <v>15</v>
      </c>
    </row>
    <row r="105" spans="1:99">
      <c r="A105" s="43">
        <v>40103</v>
      </c>
      <c r="B105" s="2" t="s">
        <v>154</v>
      </c>
      <c r="C105" s="2" t="s">
        <v>155</v>
      </c>
      <c r="D105" s="2" t="s">
        <v>231</v>
      </c>
      <c r="E105" s="4">
        <f>SUM(F105:AEX105)</f>
        <v>87</v>
      </c>
      <c r="CO105">
        <v>12</v>
      </c>
      <c r="CP105">
        <v>12</v>
      </c>
      <c r="CQ105">
        <v>12</v>
      </c>
      <c r="CR105">
        <v>12</v>
      </c>
      <c r="CS105">
        <v>12</v>
      </c>
      <c r="CT105">
        <v>12</v>
      </c>
      <c r="CU105">
        <v>15</v>
      </c>
    </row>
    <row r="106" spans="1:99" ht="24">
      <c r="A106" s="43">
        <v>40201</v>
      </c>
      <c r="B106" s="2" t="s">
        <v>154</v>
      </c>
      <c r="C106" s="2" t="s">
        <v>195</v>
      </c>
      <c r="D106" s="2" t="s">
        <v>232</v>
      </c>
      <c r="E106" s="4">
        <f>SUM(F106:AEX106)</f>
        <v>75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15</v>
      </c>
    </row>
    <row r="107" spans="1:99">
      <c r="A107" s="43">
        <v>130707</v>
      </c>
      <c r="B107" s="2" t="s">
        <v>102</v>
      </c>
      <c r="C107" s="2" t="s">
        <v>138</v>
      </c>
      <c r="D107" s="2" t="s">
        <v>233</v>
      </c>
      <c r="E107" s="4">
        <f>SUM(F107:AEX107)</f>
        <v>53</v>
      </c>
      <c r="CO107">
        <v>6</v>
      </c>
      <c r="CP107">
        <v>6</v>
      </c>
      <c r="CQ107">
        <v>6</v>
      </c>
      <c r="CR107">
        <v>6</v>
      </c>
      <c r="CS107">
        <v>7</v>
      </c>
      <c r="CT107">
        <v>7</v>
      </c>
      <c r="CU107">
        <v>15</v>
      </c>
    </row>
    <row r="108" spans="1:99">
      <c r="A108" s="43">
        <v>40404</v>
      </c>
      <c r="B108" s="2" t="s">
        <v>154</v>
      </c>
      <c r="C108" s="2" t="s">
        <v>234</v>
      </c>
      <c r="D108" s="2" t="s">
        <v>235</v>
      </c>
      <c r="E108" s="4">
        <f>SUM(F108:AEX108)</f>
        <v>98</v>
      </c>
      <c r="CO108">
        <v>14</v>
      </c>
      <c r="CP108">
        <v>14</v>
      </c>
      <c r="CQ108">
        <v>14</v>
      </c>
      <c r="CR108">
        <v>14</v>
      </c>
      <c r="CS108">
        <v>14</v>
      </c>
      <c r="CT108">
        <v>14</v>
      </c>
      <c r="CU108">
        <v>14</v>
      </c>
    </row>
    <row r="109" spans="1:99">
      <c r="A109" s="43">
        <v>40503</v>
      </c>
      <c r="B109" s="2" t="s">
        <v>154</v>
      </c>
      <c r="C109" s="2" t="s">
        <v>236</v>
      </c>
      <c r="D109" s="2" t="s">
        <v>236</v>
      </c>
      <c r="E109" s="4">
        <f>SUM(F109:AEX109)</f>
        <v>86</v>
      </c>
      <c r="CO109">
        <v>11</v>
      </c>
      <c r="CP109">
        <v>11</v>
      </c>
      <c r="CQ109">
        <v>11</v>
      </c>
      <c r="CR109">
        <v>11</v>
      </c>
      <c r="CS109">
        <v>14</v>
      </c>
      <c r="CT109">
        <v>14</v>
      </c>
      <c r="CU109">
        <v>14</v>
      </c>
    </row>
    <row r="110" spans="1:99">
      <c r="A110" s="43">
        <v>130714</v>
      </c>
      <c r="B110" s="2" t="s">
        <v>102</v>
      </c>
      <c r="C110" s="2" t="s">
        <v>138</v>
      </c>
      <c r="D110" s="2" t="s">
        <v>237</v>
      </c>
      <c r="E110" s="4">
        <f>SUM(F110:AEX110)</f>
        <v>76</v>
      </c>
      <c r="CO110">
        <v>10</v>
      </c>
      <c r="CP110">
        <v>10</v>
      </c>
      <c r="CQ110">
        <v>10</v>
      </c>
      <c r="CR110">
        <v>10</v>
      </c>
      <c r="CS110">
        <v>11</v>
      </c>
      <c r="CT110">
        <v>11</v>
      </c>
      <c r="CU110">
        <v>14</v>
      </c>
    </row>
    <row r="111" spans="1:99">
      <c r="A111" s="43">
        <v>90401</v>
      </c>
      <c r="B111" s="2" t="s">
        <v>114</v>
      </c>
      <c r="C111" s="2" t="s">
        <v>238</v>
      </c>
      <c r="D111" s="2" t="s">
        <v>239</v>
      </c>
      <c r="E111" s="4">
        <f>SUM(F111:AEX111)</f>
        <v>91</v>
      </c>
      <c r="CO111">
        <v>13</v>
      </c>
      <c r="CP111">
        <v>13</v>
      </c>
      <c r="CQ111">
        <v>13</v>
      </c>
      <c r="CR111">
        <v>13</v>
      </c>
      <c r="CS111">
        <v>13</v>
      </c>
      <c r="CT111">
        <v>13</v>
      </c>
      <c r="CU111">
        <v>13</v>
      </c>
    </row>
    <row r="112" spans="1:99">
      <c r="A112" s="43">
        <v>10215</v>
      </c>
      <c r="B112" s="2" t="s">
        <v>163</v>
      </c>
      <c r="C112" s="2" t="s">
        <v>164</v>
      </c>
      <c r="D112" s="2" t="s">
        <v>240</v>
      </c>
      <c r="E112" s="4">
        <f>SUM(F112:AEX112)</f>
        <v>51</v>
      </c>
      <c r="CO112">
        <v>4</v>
      </c>
      <c r="CP112">
        <v>4</v>
      </c>
      <c r="CQ112">
        <v>4</v>
      </c>
      <c r="CR112">
        <v>4</v>
      </c>
      <c r="CS112">
        <v>11</v>
      </c>
      <c r="CT112">
        <v>11</v>
      </c>
      <c r="CU112">
        <v>13</v>
      </c>
    </row>
    <row r="113" spans="1:99">
      <c r="A113" s="43">
        <v>130312</v>
      </c>
      <c r="B113" s="2" t="s">
        <v>102</v>
      </c>
      <c r="C113" s="2" t="s">
        <v>222</v>
      </c>
      <c r="D113" s="2" t="s">
        <v>241</v>
      </c>
      <c r="E113" s="4">
        <f>SUM(F113:AEX113)</f>
        <v>80</v>
      </c>
      <c r="CO113">
        <v>11</v>
      </c>
      <c r="CP113">
        <v>11</v>
      </c>
      <c r="CQ113">
        <v>11</v>
      </c>
      <c r="CR113">
        <v>11</v>
      </c>
      <c r="CS113">
        <v>12</v>
      </c>
      <c r="CT113">
        <v>12</v>
      </c>
      <c r="CU113">
        <v>12</v>
      </c>
    </row>
    <row r="114" spans="1:99" ht="24">
      <c r="A114" s="43">
        <v>91201</v>
      </c>
      <c r="B114" s="2" t="s">
        <v>114</v>
      </c>
      <c r="C114" s="2" t="s">
        <v>242</v>
      </c>
      <c r="D114" s="2" t="s">
        <v>243</v>
      </c>
      <c r="E114" s="4">
        <f>SUM(F114:AEX114)</f>
        <v>30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12</v>
      </c>
    </row>
    <row r="115" spans="1:99">
      <c r="A115" s="43">
        <v>20605</v>
      </c>
      <c r="B115" s="2" t="s">
        <v>212</v>
      </c>
      <c r="C115" s="2" t="s">
        <v>213</v>
      </c>
      <c r="D115" s="2" t="s">
        <v>174</v>
      </c>
      <c r="E115" s="4">
        <f>SUM(F115:AEX115)</f>
        <v>73</v>
      </c>
      <c r="R115" s="1"/>
      <c r="CO115">
        <v>10</v>
      </c>
      <c r="CP115">
        <v>10</v>
      </c>
      <c r="CQ115">
        <v>10</v>
      </c>
      <c r="CR115">
        <v>10</v>
      </c>
      <c r="CS115">
        <v>11</v>
      </c>
      <c r="CT115">
        <v>11</v>
      </c>
      <c r="CU115">
        <v>11</v>
      </c>
    </row>
    <row r="116" spans="1:99">
      <c r="A116" s="43">
        <v>40610</v>
      </c>
      <c r="B116" s="2" t="s">
        <v>154</v>
      </c>
      <c r="C116" s="2" t="s">
        <v>171</v>
      </c>
      <c r="D116" s="2" t="s">
        <v>244</v>
      </c>
      <c r="E116" s="4">
        <f>SUM(F116:AEX116)</f>
        <v>77</v>
      </c>
      <c r="CO116">
        <v>11</v>
      </c>
      <c r="CP116">
        <v>11</v>
      </c>
      <c r="CQ116">
        <v>11</v>
      </c>
      <c r="CR116">
        <v>11</v>
      </c>
      <c r="CS116">
        <v>11</v>
      </c>
      <c r="CT116">
        <v>11</v>
      </c>
      <c r="CU116">
        <v>11</v>
      </c>
    </row>
    <row r="117" spans="1:99">
      <c r="A117" s="43">
        <v>20301</v>
      </c>
      <c r="B117" s="2" t="s">
        <v>212</v>
      </c>
      <c r="C117" s="2" t="s">
        <v>245</v>
      </c>
      <c r="D117" s="2" t="s">
        <v>246</v>
      </c>
      <c r="E117" s="4">
        <f>SUM(F117:AEX117)</f>
        <v>55</v>
      </c>
      <c r="R117" s="1"/>
      <c r="CO117">
        <v>6</v>
      </c>
      <c r="CP117">
        <v>6</v>
      </c>
      <c r="CQ117">
        <v>6</v>
      </c>
      <c r="CR117">
        <v>6</v>
      </c>
      <c r="CS117">
        <v>10</v>
      </c>
      <c r="CT117">
        <v>10</v>
      </c>
      <c r="CU117">
        <v>11</v>
      </c>
    </row>
    <row r="118" spans="1:99">
      <c r="A118" s="43">
        <v>20201</v>
      </c>
      <c r="B118" s="2" t="s">
        <v>212</v>
      </c>
      <c r="C118" s="2" t="s">
        <v>217</v>
      </c>
      <c r="D118" s="2" t="s">
        <v>247</v>
      </c>
      <c r="E118" s="4">
        <f>SUM(F118:AEX118)</f>
        <v>70</v>
      </c>
      <c r="R118" s="1"/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</row>
    <row r="119" spans="1:99">
      <c r="A119" s="43">
        <v>20104</v>
      </c>
      <c r="B119" s="2" t="s">
        <v>212</v>
      </c>
      <c r="C119" s="2" t="s">
        <v>219</v>
      </c>
      <c r="D119" s="2" t="s">
        <v>248</v>
      </c>
      <c r="E119" s="4">
        <f>SUM(F119:AEX119)</f>
        <v>70</v>
      </c>
      <c r="R119" s="1"/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10</v>
      </c>
    </row>
    <row r="120" spans="1:99">
      <c r="A120" s="43">
        <v>20401</v>
      </c>
      <c r="B120" s="2" t="s">
        <v>212</v>
      </c>
      <c r="C120" s="2" t="s">
        <v>249</v>
      </c>
      <c r="D120" s="2" t="s">
        <v>250</v>
      </c>
      <c r="E120" s="4">
        <f>SUM(F120:AEX120)</f>
        <v>50</v>
      </c>
      <c r="R120" s="1"/>
      <c r="CO120">
        <v>6</v>
      </c>
      <c r="CP120">
        <v>6</v>
      </c>
      <c r="CQ120">
        <v>6</v>
      </c>
      <c r="CR120">
        <v>6</v>
      </c>
      <c r="CS120">
        <v>8</v>
      </c>
      <c r="CT120">
        <v>8</v>
      </c>
      <c r="CU120">
        <v>10</v>
      </c>
    </row>
    <row r="121" spans="1:99">
      <c r="A121" s="43">
        <v>40101</v>
      </c>
      <c r="B121" s="2" t="s">
        <v>154</v>
      </c>
      <c r="C121" s="2" t="s">
        <v>155</v>
      </c>
      <c r="D121" s="2" t="s">
        <v>251</v>
      </c>
      <c r="E121" s="4">
        <f>SUM(F121:AEX121)</f>
        <v>61</v>
      </c>
      <c r="CO121">
        <v>8</v>
      </c>
      <c r="CP121">
        <v>8</v>
      </c>
      <c r="CQ121">
        <v>9</v>
      </c>
      <c r="CR121">
        <v>9</v>
      </c>
      <c r="CS121">
        <v>9</v>
      </c>
      <c r="CT121">
        <v>9</v>
      </c>
      <c r="CU121">
        <v>9</v>
      </c>
    </row>
    <row r="122" spans="1:99">
      <c r="A122" s="43">
        <v>10213</v>
      </c>
      <c r="B122" s="2" t="s">
        <v>163</v>
      </c>
      <c r="C122" s="2" t="s">
        <v>164</v>
      </c>
      <c r="D122" s="2" t="s">
        <v>252</v>
      </c>
      <c r="E122" s="4">
        <f>SUM(F122:AEX122)</f>
        <v>53</v>
      </c>
      <c r="CO122">
        <v>7</v>
      </c>
      <c r="CP122">
        <v>7</v>
      </c>
      <c r="CQ122">
        <v>7</v>
      </c>
      <c r="CR122">
        <v>7</v>
      </c>
      <c r="CS122">
        <v>8</v>
      </c>
      <c r="CT122">
        <v>8</v>
      </c>
      <c r="CU122">
        <v>9</v>
      </c>
    </row>
    <row r="123" spans="1:99">
      <c r="A123" s="43">
        <v>40301</v>
      </c>
      <c r="B123" s="2" t="s">
        <v>154</v>
      </c>
      <c r="C123" s="2" t="s">
        <v>253</v>
      </c>
      <c r="D123" s="2" t="s">
        <v>254</v>
      </c>
      <c r="E123" s="4">
        <f>SUM(F123:AEX123)</f>
        <v>49</v>
      </c>
      <c r="CO123">
        <v>6</v>
      </c>
      <c r="CP123">
        <v>6</v>
      </c>
      <c r="CQ123">
        <v>6</v>
      </c>
      <c r="CR123">
        <v>6</v>
      </c>
      <c r="CS123">
        <v>8</v>
      </c>
      <c r="CT123">
        <v>8</v>
      </c>
      <c r="CU123">
        <v>9</v>
      </c>
    </row>
    <row r="124" spans="1:99">
      <c r="A124" s="43">
        <v>10203</v>
      </c>
      <c r="B124" s="2" t="s">
        <v>163</v>
      </c>
      <c r="C124" s="2" t="s">
        <v>164</v>
      </c>
      <c r="D124" s="2" t="s">
        <v>255</v>
      </c>
      <c r="E124" s="4">
        <f>SUM(F124:AEX124)</f>
        <v>41</v>
      </c>
      <c r="R124" s="1"/>
      <c r="CO124">
        <v>4</v>
      </c>
      <c r="CP124">
        <v>4</v>
      </c>
      <c r="CQ124">
        <v>4</v>
      </c>
      <c r="CR124">
        <v>4</v>
      </c>
      <c r="CS124">
        <v>8</v>
      </c>
      <c r="CT124">
        <v>8</v>
      </c>
      <c r="CU124">
        <v>9</v>
      </c>
    </row>
    <row r="125" spans="1:99">
      <c r="A125" s="43">
        <v>40502</v>
      </c>
      <c r="B125" s="2" t="s">
        <v>154</v>
      </c>
      <c r="C125" s="2" t="s">
        <v>236</v>
      </c>
      <c r="D125" s="2" t="s">
        <v>256</v>
      </c>
      <c r="E125" s="4">
        <f>SUM(F125:AEX125)</f>
        <v>56</v>
      </c>
      <c r="CO125">
        <v>8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8</v>
      </c>
    </row>
    <row r="126" spans="1:99">
      <c r="A126" s="43">
        <v>91002</v>
      </c>
      <c r="B126" s="2" t="s">
        <v>114</v>
      </c>
      <c r="C126" s="2" t="s">
        <v>115</v>
      </c>
      <c r="D126" s="2" t="s">
        <v>257</v>
      </c>
      <c r="E126" s="4">
        <f>SUM(F126:AEX126)</f>
        <v>56</v>
      </c>
      <c r="CO126">
        <v>8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</row>
    <row r="127" spans="1:99">
      <c r="A127" s="43">
        <v>41104</v>
      </c>
      <c r="B127" s="2" t="s">
        <v>154</v>
      </c>
      <c r="C127" s="2" t="s">
        <v>258</v>
      </c>
      <c r="D127" s="2" t="s">
        <v>258</v>
      </c>
      <c r="E127" s="4">
        <f>SUM(F127:AEX127)</f>
        <v>44</v>
      </c>
      <c r="CO127">
        <v>5</v>
      </c>
      <c r="CP127">
        <v>5</v>
      </c>
      <c r="CQ127">
        <v>5</v>
      </c>
      <c r="CR127">
        <v>5</v>
      </c>
      <c r="CS127">
        <v>8</v>
      </c>
      <c r="CT127">
        <v>8</v>
      </c>
      <c r="CU127">
        <v>8</v>
      </c>
    </row>
    <row r="128" spans="1:99">
      <c r="A128" s="43">
        <v>130401</v>
      </c>
      <c r="B128" s="2" t="s">
        <v>102</v>
      </c>
      <c r="C128" s="2" t="s">
        <v>259</v>
      </c>
      <c r="D128" s="2" t="s">
        <v>260</v>
      </c>
      <c r="E128" s="4">
        <f>SUM(F128:AEX128)</f>
        <v>50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8</v>
      </c>
    </row>
    <row r="129" spans="1:99">
      <c r="A129" s="43">
        <v>91010</v>
      </c>
      <c r="B129" s="2" t="s">
        <v>114</v>
      </c>
      <c r="C129" s="2" t="s">
        <v>115</v>
      </c>
      <c r="D129" s="2" t="s">
        <v>261</v>
      </c>
      <c r="E129" s="4">
        <f>SUM(F129:AEX129)</f>
        <v>50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8</v>
      </c>
    </row>
    <row r="130" spans="1:99">
      <c r="A130" s="43">
        <v>20103</v>
      </c>
      <c r="B130" s="2" t="s">
        <v>212</v>
      </c>
      <c r="C130" s="2" t="s">
        <v>219</v>
      </c>
      <c r="D130" s="2" t="s">
        <v>262</v>
      </c>
      <c r="E130" s="4">
        <f>SUM(F130:AEX130)</f>
        <v>50</v>
      </c>
      <c r="R130" s="1"/>
      <c r="CO130">
        <v>7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8</v>
      </c>
    </row>
    <row r="131" spans="1:99">
      <c r="A131" s="43">
        <v>20606</v>
      </c>
      <c r="B131" s="2" t="s">
        <v>212</v>
      </c>
      <c r="C131" s="2" t="s">
        <v>213</v>
      </c>
      <c r="D131" s="2" t="s">
        <v>263</v>
      </c>
      <c r="E131" s="4">
        <f>SUM(F131:AEX131)</f>
        <v>50</v>
      </c>
      <c r="R131" s="1"/>
      <c r="CO131">
        <v>7</v>
      </c>
      <c r="CP131">
        <v>7</v>
      </c>
      <c r="CQ131">
        <v>7</v>
      </c>
      <c r="CR131">
        <v>7</v>
      </c>
      <c r="CS131">
        <v>7</v>
      </c>
      <c r="CT131">
        <v>7</v>
      </c>
      <c r="CU131">
        <v>8</v>
      </c>
    </row>
    <row r="132" spans="1:99">
      <c r="A132" s="43">
        <v>90801</v>
      </c>
      <c r="B132" s="2" t="s">
        <v>114</v>
      </c>
      <c r="C132" s="2" t="s">
        <v>118</v>
      </c>
      <c r="D132" s="2" t="s">
        <v>264</v>
      </c>
      <c r="E132" s="4">
        <f>SUM(F132:AEX132)</f>
        <v>36</v>
      </c>
      <c r="CO132">
        <v>4</v>
      </c>
      <c r="CP132">
        <v>4</v>
      </c>
      <c r="CQ132">
        <v>4</v>
      </c>
      <c r="CR132">
        <v>4</v>
      </c>
      <c r="CS132">
        <v>6</v>
      </c>
      <c r="CT132">
        <v>6</v>
      </c>
      <c r="CU132">
        <v>8</v>
      </c>
    </row>
    <row r="133" spans="1:99">
      <c r="A133" s="43">
        <v>10305</v>
      </c>
      <c r="B133" s="2" t="s">
        <v>163</v>
      </c>
      <c r="C133" s="2" t="s">
        <v>167</v>
      </c>
      <c r="D133" s="2" t="s">
        <v>265</v>
      </c>
      <c r="E133" s="4">
        <f>SUM(F133:AEX133)</f>
        <v>24</v>
      </c>
      <c r="R133" s="1"/>
      <c r="CO133">
        <v>2</v>
      </c>
      <c r="CP133">
        <v>2</v>
      </c>
      <c r="CQ133">
        <v>2</v>
      </c>
      <c r="CR133">
        <v>2</v>
      </c>
      <c r="CS133">
        <v>4</v>
      </c>
      <c r="CT133">
        <v>4</v>
      </c>
      <c r="CU133">
        <v>8</v>
      </c>
    </row>
    <row r="134" spans="1:99" ht="24">
      <c r="A134" s="43">
        <v>120206</v>
      </c>
      <c r="B134" s="2" t="s">
        <v>191</v>
      </c>
      <c r="C134" s="2" t="s">
        <v>266</v>
      </c>
      <c r="D134" s="2" t="s">
        <v>267</v>
      </c>
      <c r="E134" s="4">
        <f>SUM(F134:AEX134)</f>
        <v>49</v>
      </c>
      <c r="CO134">
        <v>7</v>
      </c>
      <c r="CP134">
        <v>7</v>
      </c>
      <c r="CQ134">
        <v>7</v>
      </c>
      <c r="CR134">
        <v>7</v>
      </c>
      <c r="CS134">
        <v>7</v>
      </c>
      <c r="CT134">
        <v>7</v>
      </c>
      <c r="CU134">
        <v>7</v>
      </c>
    </row>
    <row r="135" spans="1:99">
      <c r="A135" s="43">
        <v>70303</v>
      </c>
      <c r="B135" s="2" t="s">
        <v>268</v>
      </c>
      <c r="C135" s="2" t="s">
        <v>268</v>
      </c>
      <c r="D135" s="2" t="s">
        <v>257</v>
      </c>
      <c r="E135" s="4">
        <f>SUM(F135:AEX135)</f>
        <v>49</v>
      </c>
      <c r="CO135">
        <v>7</v>
      </c>
      <c r="CP135">
        <v>7</v>
      </c>
      <c r="CQ135">
        <v>7</v>
      </c>
      <c r="CR135">
        <v>7</v>
      </c>
      <c r="CS135">
        <v>7</v>
      </c>
      <c r="CT135">
        <v>7</v>
      </c>
      <c r="CU135">
        <v>7</v>
      </c>
    </row>
    <row r="136" spans="1:99">
      <c r="A136" s="43">
        <v>50101</v>
      </c>
      <c r="B136" s="2" t="s">
        <v>151</v>
      </c>
      <c r="C136" s="2" t="s">
        <v>269</v>
      </c>
      <c r="D136" s="2" t="s">
        <v>270</v>
      </c>
      <c r="E136" s="4">
        <f>SUM(F136:AEX136)</f>
        <v>49</v>
      </c>
      <c r="CO136">
        <v>7</v>
      </c>
      <c r="CP136">
        <v>7</v>
      </c>
      <c r="CQ136">
        <v>7</v>
      </c>
      <c r="CR136">
        <v>7</v>
      </c>
      <c r="CS136">
        <v>7</v>
      </c>
      <c r="CT136">
        <v>7</v>
      </c>
      <c r="CU136">
        <v>7</v>
      </c>
    </row>
    <row r="137" spans="1:99">
      <c r="A137" s="43">
        <v>30109</v>
      </c>
      <c r="B137" s="2" t="s">
        <v>144</v>
      </c>
      <c r="C137" s="2" t="s">
        <v>144</v>
      </c>
      <c r="D137" s="2" t="s">
        <v>271</v>
      </c>
      <c r="E137" s="4">
        <f>SUM(F137:AEX137)</f>
        <v>49</v>
      </c>
      <c r="R137" s="1"/>
      <c r="CO137">
        <v>7</v>
      </c>
      <c r="CP137">
        <v>7</v>
      </c>
      <c r="CQ137">
        <v>7</v>
      </c>
      <c r="CR137">
        <v>7</v>
      </c>
      <c r="CS137">
        <v>7</v>
      </c>
      <c r="CT137">
        <v>7</v>
      </c>
      <c r="CU137">
        <v>7</v>
      </c>
    </row>
    <row r="138" spans="1:99">
      <c r="A138" s="43">
        <v>91005</v>
      </c>
      <c r="B138" s="2" t="s">
        <v>114</v>
      </c>
      <c r="C138" s="2" t="s">
        <v>115</v>
      </c>
      <c r="D138" s="2" t="s">
        <v>272</v>
      </c>
      <c r="E138" s="4">
        <f>SUM(F138:AEX138)</f>
        <v>49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</row>
    <row r="139" spans="1:99">
      <c r="A139" s="43">
        <v>10401</v>
      </c>
      <c r="B139" s="2" t="s">
        <v>163</v>
      </c>
      <c r="C139" s="2" t="s">
        <v>273</v>
      </c>
      <c r="D139" s="2" t="s">
        <v>274</v>
      </c>
      <c r="E139" s="4">
        <f>SUM(F139:AEX139)</f>
        <v>35</v>
      </c>
      <c r="CO139">
        <v>4</v>
      </c>
      <c r="CP139">
        <v>4</v>
      </c>
      <c r="CQ139">
        <v>4</v>
      </c>
      <c r="CR139">
        <v>4</v>
      </c>
      <c r="CS139">
        <v>6</v>
      </c>
      <c r="CT139">
        <v>6</v>
      </c>
      <c r="CU139">
        <v>7</v>
      </c>
    </row>
    <row r="140" spans="1:99">
      <c r="A140" s="43">
        <v>80502</v>
      </c>
      <c r="B140" s="2" t="s">
        <v>99</v>
      </c>
      <c r="C140" s="2" t="s">
        <v>134</v>
      </c>
      <c r="D140" s="2" t="s">
        <v>275</v>
      </c>
      <c r="E140" s="4">
        <f>SUM(F140:AEX140)</f>
        <v>38</v>
      </c>
      <c r="CO140">
        <v>5</v>
      </c>
      <c r="CP140">
        <v>5</v>
      </c>
      <c r="CQ140">
        <v>5</v>
      </c>
      <c r="CR140">
        <v>5</v>
      </c>
      <c r="CS140">
        <v>6</v>
      </c>
      <c r="CT140">
        <v>6</v>
      </c>
      <c r="CU140">
        <v>6</v>
      </c>
    </row>
    <row r="141" spans="1:99">
      <c r="A141" s="43">
        <v>130408</v>
      </c>
      <c r="B141" s="2" t="s">
        <v>102</v>
      </c>
      <c r="C141" s="2" t="s">
        <v>259</v>
      </c>
      <c r="D141" s="2" t="s">
        <v>276</v>
      </c>
      <c r="E141" s="4">
        <f>SUM(F141:AEX141)</f>
        <v>38</v>
      </c>
      <c r="CO141">
        <v>5</v>
      </c>
      <c r="CP141">
        <v>5</v>
      </c>
      <c r="CQ141">
        <v>5</v>
      </c>
      <c r="CR141">
        <v>5</v>
      </c>
      <c r="CS141">
        <v>6</v>
      </c>
      <c r="CT141">
        <v>6</v>
      </c>
      <c r="CU141">
        <v>6</v>
      </c>
    </row>
    <row r="142" spans="1:99">
      <c r="A142" s="43">
        <v>40515</v>
      </c>
      <c r="B142" s="2" t="s">
        <v>154</v>
      </c>
      <c r="C142" s="2" t="s">
        <v>236</v>
      </c>
      <c r="D142" s="2" t="s">
        <v>277</v>
      </c>
      <c r="E142" s="4">
        <f>SUM(F142:AEX142)</f>
        <v>42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6</v>
      </c>
      <c r="CU142">
        <v>6</v>
      </c>
    </row>
    <row r="143" spans="1:99">
      <c r="A143" s="43">
        <v>130104</v>
      </c>
      <c r="B143" s="2" t="s">
        <v>102</v>
      </c>
      <c r="C143" s="2" t="s">
        <v>103</v>
      </c>
      <c r="D143" s="2" t="s">
        <v>278</v>
      </c>
      <c r="E143" s="4">
        <f>SUM(F143:AEX143)</f>
        <v>42</v>
      </c>
      <c r="CO143">
        <v>6</v>
      </c>
      <c r="CP143">
        <v>6</v>
      </c>
      <c r="CQ143">
        <v>6</v>
      </c>
      <c r="CR143">
        <v>6</v>
      </c>
      <c r="CS143">
        <v>6</v>
      </c>
      <c r="CT143">
        <v>6</v>
      </c>
      <c r="CU143">
        <v>6</v>
      </c>
    </row>
    <row r="144" spans="1:99">
      <c r="A144" s="43">
        <v>130718</v>
      </c>
      <c r="B144" s="2" t="s">
        <v>102</v>
      </c>
      <c r="C144" s="2" t="s">
        <v>138</v>
      </c>
      <c r="D144" s="2" t="s">
        <v>279</v>
      </c>
      <c r="E144" s="4">
        <f>SUM(F144:AEX144)</f>
        <v>38</v>
      </c>
      <c r="CO144">
        <v>5</v>
      </c>
      <c r="CP144">
        <v>5</v>
      </c>
      <c r="CQ144">
        <v>5</v>
      </c>
      <c r="CR144">
        <v>5</v>
      </c>
      <c r="CS144">
        <v>6</v>
      </c>
      <c r="CT144">
        <v>6</v>
      </c>
      <c r="CU144">
        <v>6</v>
      </c>
    </row>
    <row r="145" spans="1:99">
      <c r="A145" s="43">
        <v>40801</v>
      </c>
      <c r="B145" s="2" t="s">
        <v>154</v>
      </c>
      <c r="C145" s="2" t="s">
        <v>280</v>
      </c>
      <c r="D145" s="2" t="s">
        <v>280</v>
      </c>
      <c r="E145" s="4">
        <f>SUM(F145:AEX145)</f>
        <v>36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6</v>
      </c>
    </row>
    <row r="146" spans="1:99">
      <c r="A146" s="43">
        <v>40501</v>
      </c>
      <c r="B146" s="2" t="s">
        <v>154</v>
      </c>
      <c r="C146" s="2" t="s">
        <v>236</v>
      </c>
      <c r="D146" s="2" t="s">
        <v>281</v>
      </c>
      <c r="E146" s="4">
        <f>SUM(F146:AEX146)</f>
        <v>18</v>
      </c>
      <c r="CO146">
        <v>2</v>
      </c>
      <c r="CP146">
        <v>2</v>
      </c>
      <c r="CQ146">
        <v>1</v>
      </c>
      <c r="CR146">
        <v>1</v>
      </c>
      <c r="CS146">
        <v>3</v>
      </c>
      <c r="CT146">
        <v>3</v>
      </c>
      <c r="CU146">
        <v>6</v>
      </c>
    </row>
    <row r="147" spans="1:99">
      <c r="A147" s="43">
        <v>20105</v>
      </c>
      <c r="B147" s="2" t="s">
        <v>212</v>
      </c>
      <c r="C147" s="2" t="s">
        <v>219</v>
      </c>
      <c r="D147" s="2" t="s">
        <v>282</v>
      </c>
      <c r="E147" s="4">
        <f>SUM(F147:AEX147)</f>
        <v>35</v>
      </c>
      <c r="R147" s="1"/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5</v>
      </c>
    </row>
    <row r="148" spans="1:99">
      <c r="A148" s="43">
        <v>20602</v>
      </c>
      <c r="B148" s="2" t="s">
        <v>212</v>
      </c>
      <c r="C148" s="2" t="s">
        <v>213</v>
      </c>
      <c r="D148" s="2" t="s">
        <v>283</v>
      </c>
      <c r="E148" s="4">
        <f>SUM(F148:AEX148)</f>
        <v>35</v>
      </c>
      <c r="R148" s="1"/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5</v>
      </c>
    </row>
    <row r="149" spans="1:99">
      <c r="A149" s="43">
        <v>90301</v>
      </c>
      <c r="B149" s="2" t="s">
        <v>114</v>
      </c>
      <c r="C149" s="2" t="s">
        <v>284</v>
      </c>
      <c r="D149" s="2" t="s">
        <v>285</v>
      </c>
      <c r="E149" s="4">
        <f>SUM(F149:AEX149)</f>
        <v>35</v>
      </c>
      <c r="CO149">
        <v>5</v>
      </c>
      <c r="CP149">
        <v>5</v>
      </c>
      <c r="CQ149">
        <v>5</v>
      </c>
      <c r="CR149">
        <v>5</v>
      </c>
      <c r="CS149">
        <v>5</v>
      </c>
      <c r="CT149">
        <v>5</v>
      </c>
      <c r="CU149">
        <v>5</v>
      </c>
    </row>
    <row r="150" spans="1:99">
      <c r="A150" s="43">
        <v>40701</v>
      </c>
      <c r="B150" s="2" t="s">
        <v>154</v>
      </c>
      <c r="C150" s="2" t="s">
        <v>286</v>
      </c>
      <c r="D150" s="2" t="s">
        <v>287</v>
      </c>
      <c r="E150" s="4">
        <f>SUM(F150:AEX150)</f>
        <v>23</v>
      </c>
      <c r="CO150">
        <v>2</v>
      </c>
      <c r="CP150">
        <v>2</v>
      </c>
      <c r="CQ150">
        <v>2</v>
      </c>
      <c r="CR150">
        <v>2</v>
      </c>
      <c r="CS150">
        <v>5</v>
      </c>
      <c r="CT150">
        <v>5</v>
      </c>
      <c r="CU150">
        <v>5</v>
      </c>
    </row>
    <row r="151" spans="1:99">
      <c r="A151" s="43">
        <v>10214</v>
      </c>
      <c r="B151" s="2" t="s">
        <v>163</v>
      </c>
      <c r="C151" s="2" t="s">
        <v>164</v>
      </c>
      <c r="D151" s="2" t="s">
        <v>288</v>
      </c>
      <c r="E151" s="4">
        <f>SUM(F151:AEX151)</f>
        <v>15</v>
      </c>
      <c r="CS151">
        <v>5</v>
      </c>
      <c r="CT151">
        <v>5</v>
      </c>
      <c r="CU151">
        <v>5</v>
      </c>
    </row>
    <row r="152" spans="1:99" ht="24">
      <c r="A152" s="43">
        <v>120108</v>
      </c>
      <c r="B152" s="2" t="s">
        <v>191</v>
      </c>
      <c r="C152" s="2" t="s">
        <v>289</v>
      </c>
      <c r="D152" s="2" t="s">
        <v>290</v>
      </c>
      <c r="E152" s="4">
        <f>SUM(F152:AEX152)</f>
        <v>35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5</v>
      </c>
    </row>
    <row r="153" spans="1:99">
      <c r="A153" s="43">
        <v>10303</v>
      </c>
      <c r="B153" s="2" t="s">
        <v>163</v>
      </c>
      <c r="C153" s="2" t="s">
        <v>167</v>
      </c>
      <c r="D153" s="2" t="s">
        <v>291</v>
      </c>
      <c r="E153" s="4">
        <f>SUM(F153:AEX153)</f>
        <v>35</v>
      </c>
      <c r="R153" s="1"/>
      <c r="CO153">
        <v>5</v>
      </c>
      <c r="CP153">
        <v>5</v>
      </c>
      <c r="CQ153">
        <v>5</v>
      </c>
      <c r="CR153">
        <v>5</v>
      </c>
      <c r="CS153">
        <v>5</v>
      </c>
      <c r="CT153">
        <v>5</v>
      </c>
      <c r="CU153">
        <v>5</v>
      </c>
    </row>
    <row r="154" spans="1:99" ht="24">
      <c r="A154" s="43">
        <v>120101</v>
      </c>
      <c r="B154" s="2" t="s">
        <v>191</v>
      </c>
      <c r="C154" s="2" t="s">
        <v>289</v>
      </c>
      <c r="D154" s="2" t="s">
        <v>292</v>
      </c>
      <c r="E154" s="4">
        <f>SUM(F154:AEX154)</f>
        <v>35</v>
      </c>
      <c r="CO154">
        <v>5</v>
      </c>
      <c r="CP154">
        <v>5</v>
      </c>
      <c r="CQ154">
        <v>5</v>
      </c>
      <c r="CR154">
        <v>5</v>
      </c>
      <c r="CS154">
        <v>5</v>
      </c>
      <c r="CT154">
        <v>5</v>
      </c>
      <c r="CU154">
        <v>5</v>
      </c>
    </row>
    <row r="155" spans="1:99">
      <c r="A155" s="43">
        <v>130703</v>
      </c>
      <c r="B155" s="2" t="s">
        <v>102</v>
      </c>
      <c r="C155" s="2" t="s">
        <v>138</v>
      </c>
      <c r="D155" s="2" t="s">
        <v>293</v>
      </c>
      <c r="E155" s="4">
        <f>SUM(F155:AEX155)</f>
        <v>29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5</v>
      </c>
    </row>
    <row r="156" spans="1:99">
      <c r="A156" s="43">
        <v>91006</v>
      </c>
      <c r="B156" s="2" t="s">
        <v>114</v>
      </c>
      <c r="C156" s="2" t="s">
        <v>115</v>
      </c>
      <c r="D156" s="2" t="s">
        <v>294</v>
      </c>
      <c r="E156" s="4">
        <f>SUM(F156:AEX156)</f>
        <v>29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5</v>
      </c>
    </row>
    <row r="157" spans="1:99">
      <c r="A157" s="43">
        <v>20407</v>
      </c>
      <c r="B157" s="2" t="s">
        <v>212</v>
      </c>
      <c r="C157" s="2" t="s">
        <v>249</v>
      </c>
      <c r="D157" s="2" t="s">
        <v>295</v>
      </c>
      <c r="E157" s="4">
        <f>SUM(F157:AEX157)</f>
        <v>25</v>
      </c>
      <c r="CO157">
        <v>3</v>
      </c>
      <c r="CP157">
        <v>3</v>
      </c>
      <c r="CQ157">
        <v>3</v>
      </c>
      <c r="CR157">
        <v>3</v>
      </c>
      <c r="CS157">
        <v>4</v>
      </c>
      <c r="CT157">
        <v>4</v>
      </c>
      <c r="CU157">
        <v>5</v>
      </c>
    </row>
    <row r="158" spans="1:99" ht="24">
      <c r="A158" s="43">
        <v>120701</v>
      </c>
      <c r="B158" s="2" t="s">
        <v>191</v>
      </c>
      <c r="C158" s="2" t="s">
        <v>296</v>
      </c>
      <c r="D158" s="2" t="s">
        <v>296</v>
      </c>
      <c r="E158" s="4">
        <f>SUM(F158:AEX158)</f>
        <v>11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5</v>
      </c>
    </row>
    <row r="159" spans="1:99">
      <c r="A159" s="43">
        <v>60104</v>
      </c>
      <c r="B159" s="2" t="s">
        <v>158</v>
      </c>
      <c r="C159" s="2" t="s">
        <v>297</v>
      </c>
      <c r="D159" s="2" t="s">
        <v>298</v>
      </c>
      <c r="E159" s="4">
        <f>SUM(F159:AEX159)</f>
        <v>11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5</v>
      </c>
    </row>
    <row r="160" spans="1:99" ht="24">
      <c r="A160" s="43">
        <v>120605</v>
      </c>
      <c r="B160" s="2" t="s">
        <v>191</v>
      </c>
      <c r="C160" s="2" t="s">
        <v>299</v>
      </c>
      <c r="D160" s="2" t="s">
        <v>299</v>
      </c>
      <c r="E160" s="4">
        <f>SUM(F160:AEX160)</f>
        <v>5</v>
      </c>
      <c r="CU160">
        <v>5</v>
      </c>
    </row>
    <row r="161" spans="1:99">
      <c r="A161" s="43">
        <v>20202</v>
      </c>
      <c r="B161" s="2" t="s">
        <v>212</v>
      </c>
      <c r="C161" s="2" t="s">
        <v>217</v>
      </c>
      <c r="D161" s="2" t="s">
        <v>300</v>
      </c>
      <c r="E161" s="4">
        <f>SUM(F161:AEX161)</f>
        <v>28</v>
      </c>
      <c r="R161" s="1"/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</row>
    <row r="162" spans="1:99">
      <c r="A162" s="43">
        <v>130303</v>
      </c>
      <c r="B162" s="2" t="s">
        <v>102</v>
      </c>
      <c r="C162" s="2" t="s">
        <v>222</v>
      </c>
      <c r="D162" s="2" t="s">
        <v>301</v>
      </c>
      <c r="E162" s="4">
        <f>SUM(F162:AEX162)</f>
        <v>28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  <c r="CU162">
        <v>4</v>
      </c>
    </row>
    <row r="163" spans="1:99">
      <c r="A163" s="43">
        <v>90607</v>
      </c>
      <c r="B163" s="2" t="s">
        <v>114</v>
      </c>
      <c r="C163" s="2" t="s">
        <v>302</v>
      </c>
      <c r="D163" s="2" t="s">
        <v>303</v>
      </c>
      <c r="E163" s="4">
        <f>SUM(F163:AEX163)</f>
        <v>28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</row>
    <row r="164" spans="1:99" ht="24">
      <c r="A164" s="43">
        <v>120203</v>
      </c>
      <c r="B164" s="2" t="s">
        <v>191</v>
      </c>
      <c r="C164" s="2" t="s">
        <v>266</v>
      </c>
      <c r="D164" s="2" t="s">
        <v>304</v>
      </c>
      <c r="E164" s="4">
        <f>SUM(F164:AEX164)</f>
        <v>28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</row>
    <row r="165" spans="1:99">
      <c r="A165" s="43">
        <v>91107</v>
      </c>
      <c r="B165" s="2" t="s">
        <v>114</v>
      </c>
      <c r="C165" s="2" t="s">
        <v>186</v>
      </c>
      <c r="D165" s="2" t="s">
        <v>305</v>
      </c>
      <c r="E165" s="4">
        <f>SUM(F165:AEX165)</f>
        <v>28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4</v>
      </c>
    </row>
    <row r="166" spans="1:99" ht="24">
      <c r="A166" s="43">
        <v>70301</v>
      </c>
      <c r="B166" s="2" t="s">
        <v>268</v>
      </c>
      <c r="C166" s="2" t="s">
        <v>268</v>
      </c>
      <c r="D166" s="2" t="s">
        <v>306</v>
      </c>
      <c r="E166" s="4">
        <f>SUM(F166:AEX166)</f>
        <v>28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4</v>
      </c>
    </row>
    <row r="167" spans="1:99">
      <c r="A167" s="43">
        <v>130309</v>
      </c>
      <c r="B167" s="2" t="s">
        <v>102</v>
      </c>
      <c r="C167" s="2" t="s">
        <v>222</v>
      </c>
      <c r="D167" s="2" t="s">
        <v>307</v>
      </c>
      <c r="E167" s="4">
        <f>SUM(F167:AEX167)</f>
        <v>28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4</v>
      </c>
    </row>
    <row r="168" spans="1:99">
      <c r="A168" s="43">
        <v>90501</v>
      </c>
      <c r="B168" s="2" t="s">
        <v>114</v>
      </c>
      <c r="C168" s="2" t="s">
        <v>308</v>
      </c>
      <c r="D168" s="2" t="s">
        <v>309</v>
      </c>
      <c r="E168" s="4">
        <f>SUM(F168:AEX168)</f>
        <v>24</v>
      </c>
      <c r="CO168">
        <v>3</v>
      </c>
      <c r="CP168">
        <v>3</v>
      </c>
      <c r="CQ168">
        <v>3</v>
      </c>
      <c r="CR168">
        <v>3</v>
      </c>
      <c r="CS168">
        <v>4</v>
      </c>
      <c r="CT168">
        <v>4</v>
      </c>
      <c r="CU168">
        <v>4</v>
      </c>
    </row>
    <row r="169" spans="1:99">
      <c r="A169" s="43">
        <v>30108</v>
      </c>
      <c r="B169" s="2" t="s">
        <v>144</v>
      </c>
      <c r="C169" s="2" t="s">
        <v>144</v>
      </c>
      <c r="D169" s="2" t="s">
        <v>310</v>
      </c>
      <c r="E169" s="4">
        <f>SUM(F169:AEX169)</f>
        <v>28</v>
      </c>
      <c r="R169" s="1"/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</row>
    <row r="170" spans="1:99">
      <c r="A170" s="43">
        <v>40708</v>
      </c>
      <c r="B170" s="2" t="s">
        <v>154</v>
      </c>
      <c r="C170" s="2" t="s">
        <v>286</v>
      </c>
      <c r="D170" s="2" t="s">
        <v>205</v>
      </c>
      <c r="E170" s="4">
        <f>SUM(F170:AEX170)</f>
        <v>28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</row>
    <row r="171" spans="1:99">
      <c r="A171" s="43">
        <v>60103</v>
      </c>
      <c r="B171" s="2" t="s">
        <v>158</v>
      </c>
      <c r="C171" s="2" t="s">
        <v>297</v>
      </c>
      <c r="D171" s="2" t="s">
        <v>311</v>
      </c>
      <c r="E171" s="4">
        <f>SUM(F171:AEX171)</f>
        <v>24</v>
      </c>
      <c r="CO171">
        <v>3</v>
      </c>
      <c r="CP171">
        <v>3</v>
      </c>
      <c r="CQ171">
        <v>3</v>
      </c>
      <c r="CR171">
        <v>3</v>
      </c>
      <c r="CS171">
        <v>4</v>
      </c>
      <c r="CT171">
        <v>4</v>
      </c>
      <c r="CU171">
        <v>4</v>
      </c>
    </row>
    <row r="172" spans="1:99">
      <c r="A172" s="43">
        <v>90601</v>
      </c>
      <c r="B172" s="2" t="s">
        <v>114</v>
      </c>
      <c r="C172" s="2" t="s">
        <v>302</v>
      </c>
      <c r="D172" s="2" t="s">
        <v>312</v>
      </c>
      <c r="E172" s="4">
        <f>SUM(F172:AEX172)</f>
        <v>20</v>
      </c>
      <c r="CO172">
        <v>2</v>
      </c>
      <c r="CP172">
        <v>2</v>
      </c>
      <c r="CQ172">
        <v>2</v>
      </c>
      <c r="CR172">
        <v>2</v>
      </c>
      <c r="CS172">
        <v>4</v>
      </c>
      <c r="CT172">
        <v>4</v>
      </c>
      <c r="CU172">
        <v>4</v>
      </c>
    </row>
    <row r="173" spans="1:99">
      <c r="A173" s="43">
        <v>130715</v>
      </c>
      <c r="B173" s="2" t="s">
        <v>102</v>
      </c>
      <c r="C173" s="2" t="s">
        <v>138</v>
      </c>
      <c r="D173" s="2" t="s">
        <v>313</v>
      </c>
      <c r="E173" s="4">
        <f>SUM(F173:AEX173)</f>
        <v>28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4</v>
      </c>
      <c r="CU173">
        <v>4</v>
      </c>
    </row>
    <row r="174" spans="1:99">
      <c r="A174" s="43">
        <v>30112</v>
      </c>
      <c r="B174" s="2" t="s">
        <v>144</v>
      </c>
      <c r="C174" s="2" t="s">
        <v>144</v>
      </c>
      <c r="D174" s="2" t="s">
        <v>314</v>
      </c>
      <c r="E174" s="4">
        <f>SUM(F174:AEX174)</f>
        <v>28</v>
      </c>
      <c r="R174" s="1"/>
      <c r="CO174">
        <v>4</v>
      </c>
      <c r="CP174">
        <v>4</v>
      </c>
      <c r="CQ174">
        <v>4</v>
      </c>
      <c r="CR174">
        <v>4</v>
      </c>
      <c r="CS174">
        <v>4</v>
      </c>
      <c r="CT174">
        <v>4</v>
      </c>
      <c r="CU174">
        <v>4</v>
      </c>
    </row>
    <row r="175" spans="1:99" ht="24">
      <c r="A175" s="43">
        <v>30601</v>
      </c>
      <c r="B175" s="2" t="s">
        <v>144</v>
      </c>
      <c r="C175" s="2" t="s">
        <v>145</v>
      </c>
      <c r="D175" s="2" t="s">
        <v>315</v>
      </c>
      <c r="E175" s="4">
        <f>SUM(F175:AEX175)</f>
        <v>28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</row>
    <row r="176" spans="1:99">
      <c r="A176" s="43">
        <v>130402</v>
      </c>
      <c r="B176" s="2" t="s">
        <v>102</v>
      </c>
      <c r="C176" s="2" t="s">
        <v>259</v>
      </c>
      <c r="D176" s="2" t="s">
        <v>316</v>
      </c>
      <c r="E176" s="4">
        <f>SUM(F176:AEX176)</f>
        <v>18</v>
      </c>
      <c r="CO176">
        <v>2</v>
      </c>
      <c r="CP176">
        <v>2</v>
      </c>
      <c r="CQ176">
        <v>2</v>
      </c>
      <c r="CR176">
        <v>2</v>
      </c>
      <c r="CS176">
        <v>3</v>
      </c>
      <c r="CT176">
        <v>3</v>
      </c>
      <c r="CU176">
        <v>4</v>
      </c>
    </row>
    <row r="177" spans="1:99">
      <c r="A177" s="43">
        <v>40302</v>
      </c>
      <c r="B177" s="2" t="s">
        <v>154</v>
      </c>
      <c r="C177" s="2" t="s">
        <v>253</v>
      </c>
      <c r="D177" s="2" t="s">
        <v>317</v>
      </c>
      <c r="E177" s="4">
        <f>SUM(F177:AEX177)</f>
        <v>10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4</v>
      </c>
    </row>
    <row r="178" spans="1:99">
      <c r="A178" s="43">
        <v>10306</v>
      </c>
      <c r="B178" s="2" t="s">
        <v>163</v>
      </c>
      <c r="C178" s="2" t="s">
        <v>167</v>
      </c>
      <c r="D178" s="2" t="s">
        <v>318</v>
      </c>
      <c r="E178" s="4">
        <f>SUM(F178:AEX178)</f>
        <v>21</v>
      </c>
      <c r="R178" s="1"/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3</v>
      </c>
    </row>
    <row r="179" spans="1:99">
      <c r="A179" s="43">
        <v>40401</v>
      </c>
      <c r="B179" s="2" t="s">
        <v>154</v>
      </c>
      <c r="C179" s="2" t="s">
        <v>234</v>
      </c>
      <c r="D179" s="2" t="s">
        <v>319</v>
      </c>
      <c r="E179" s="4">
        <f>SUM(F179:AEX179)</f>
        <v>21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3</v>
      </c>
    </row>
    <row r="180" spans="1:99">
      <c r="A180" s="43">
        <v>20604</v>
      </c>
      <c r="B180" s="2" t="s">
        <v>212</v>
      </c>
      <c r="C180" s="2" t="s">
        <v>213</v>
      </c>
      <c r="D180" s="2" t="s">
        <v>320</v>
      </c>
      <c r="E180" s="4">
        <f>SUM(F180:AEX180)</f>
        <v>21</v>
      </c>
      <c r="R180" s="1"/>
      <c r="CO180">
        <v>3</v>
      </c>
      <c r="CP180">
        <v>3</v>
      </c>
      <c r="CQ180">
        <v>3</v>
      </c>
      <c r="CR180">
        <v>3</v>
      </c>
      <c r="CS180">
        <v>3</v>
      </c>
      <c r="CT180">
        <v>3</v>
      </c>
      <c r="CU180">
        <v>3</v>
      </c>
    </row>
    <row r="181" spans="1:99">
      <c r="A181" s="43">
        <v>60101</v>
      </c>
      <c r="B181" s="2" t="s">
        <v>158</v>
      </c>
      <c r="C181" s="2" t="s">
        <v>297</v>
      </c>
      <c r="D181" s="2" t="s">
        <v>321</v>
      </c>
      <c r="E181" s="4">
        <f>SUM(F181:AEX181)</f>
        <v>21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</row>
    <row r="182" spans="1:99">
      <c r="A182" s="43">
        <v>130903</v>
      </c>
      <c r="B182" s="2" t="s">
        <v>102</v>
      </c>
      <c r="C182" s="2" t="s">
        <v>322</v>
      </c>
      <c r="D182" s="2" t="s">
        <v>323</v>
      </c>
      <c r="E182" s="4">
        <f>SUM(F182:AEX182)</f>
        <v>21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</row>
    <row r="183" spans="1:99">
      <c r="A183" s="43">
        <v>91105</v>
      </c>
      <c r="B183" s="2" t="s">
        <v>114</v>
      </c>
      <c r="C183" s="2" t="s">
        <v>186</v>
      </c>
      <c r="D183" s="2" t="s">
        <v>324</v>
      </c>
      <c r="E183" s="4">
        <f>SUM(F183:AEX183)</f>
        <v>21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</row>
    <row r="184" spans="1:99" ht="24">
      <c r="A184" s="43">
        <v>120204</v>
      </c>
      <c r="B184" s="2" t="s">
        <v>191</v>
      </c>
      <c r="C184" s="2" t="s">
        <v>266</v>
      </c>
      <c r="D184" s="2" t="s">
        <v>325</v>
      </c>
      <c r="E184" s="4">
        <f>SUM(F184:AEX184)</f>
        <v>21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</row>
    <row r="185" spans="1:99">
      <c r="A185" s="43">
        <v>60102</v>
      </c>
      <c r="B185" s="2" t="s">
        <v>158</v>
      </c>
      <c r="C185" s="2" t="s">
        <v>297</v>
      </c>
      <c r="D185" s="2" t="s">
        <v>326</v>
      </c>
      <c r="E185" s="4">
        <f>SUM(F185:AEX185)</f>
        <v>21</v>
      </c>
      <c r="CO185">
        <v>3</v>
      </c>
      <c r="CP185">
        <v>3</v>
      </c>
      <c r="CQ185">
        <v>3</v>
      </c>
      <c r="CR185">
        <v>3</v>
      </c>
      <c r="CS185">
        <v>3</v>
      </c>
      <c r="CT185">
        <v>3</v>
      </c>
      <c r="CU185">
        <v>3</v>
      </c>
    </row>
    <row r="186" spans="1:99">
      <c r="A186" s="43">
        <v>91112</v>
      </c>
      <c r="B186" s="2" t="s">
        <v>114</v>
      </c>
      <c r="C186" s="2" t="s">
        <v>186</v>
      </c>
      <c r="D186" s="2" t="s">
        <v>327</v>
      </c>
      <c r="E186" s="4">
        <f>SUM(F186:AEX186)</f>
        <v>21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  <c r="CU186">
        <v>3</v>
      </c>
    </row>
    <row r="187" spans="1:99">
      <c r="A187" s="43">
        <v>70401</v>
      </c>
      <c r="B187" s="2" t="s">
        <v>268</v>
      </c>
      <c r="C187" s="2" t="s">
        <v>328</v>
      </c>
      <c r="D187" s="2" t="s">
        <v>329</v>
      </c>
      <c r="E187" s="4">
        <f>SUM(F187:AEX187)</f>
        <v>21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</row>
    <row r="188" spans="1:99">
      <c r="A188" s="43">
        <v>30405</v>
      </c>
      <c r="B188" s="2" t="s">
        <v>144</v>
      </c>
      <c r="C188" s="2" t="s">
        <v>330</v>
      </c>
      <c r="D188" s="2" t="s">
        <v>331</v>
      </c>
      <c r="E188" s="4">
        <f>SUM(F188:AEX188)</f>
        <v>21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</row>
    <row r="189" spans="1:99">
      <c r="A189" s="43">
        <v>60401</v>
      </c>
      <c r="B189" s="2" t="s">
        <v>158</v>
      </c>
      <c r="C189" s="2" t="s">
        <v>332</v>
      </c>
      <c r="D189" s="2" t="s">
        <v>333</v>
      </c>
      <c r="E189" s="4">
        <f>SUM(F189:AEX189)</f>
        <v>17</v>
      </c>
      <c r="CO189">
        <v>2</v>
      </c>
      <c r="CP189">
        <v>2</v>
      </c>
      <c r="CQ189">
        <v>2</v>
      </c>
      <c r="CR189">
        <v>2</v>
      </c>
      <c r="CS189">
        <v>3</v>
      </c>
      <c r="CT189">
        <v>3</v>
      </c>
      <c r="CU189">
        <v>3</v>
      </c>
    </row>
    <row r="190" spans="1:99">
      <c r="A190" s="43">
        <v>50204</v>
      </c>
      <c r="B190" s="2" t="s">
        <v>151</v>
      </c>
      <c r="C190" s="2" t="s">
        <v>152</v>
      </c>
      <c r="D190" s="2" t="s">
        <v>152</v>
      </c>
      <c r="E190" s="4">
        <f>SUM(F190:AEX190)</f>
        <v>21</v>
      </c>
      <c r="CO190">
        <v>3</v>
      </c>
      <c r="CP190">
        <v>3</v>
      </c>
      <c r="CQ190">
        <v>3</v>
      </c>
      <c r="CR190">
        <v>3</v>
      </c>
      <c r="CS190">
        <v>3</v>
      </c>
      <c r="CT190">
        <v>3</v>
      </c>
      <c r="CU190">
        <v>3</v>
      </c>
    </row>
    <row r="191" spans="1:99">
      <c r="A191" s="43">
        <v>30401</v>
      </c>
      <c r="B191" s="2" t="s">
        <v>144</v>
      </c>
      <c r="C191" s="2" t="s">
        <v>330</v>
      </c>
      <c r="D191" s="2" t="s">
        <v>334</v>
      </c>
      <c r="E191" s="4">
        <f>SUM(F191:AEX191)</f>
        <v>21</v>
      </c>
      <c r="CO191">
        <v>3</v>
      </c>
      <c r="CP191">
        <v>3</v>
      </c>
      <c r="CQ191">
        <v>3</v>
      </c>
      <c r="CR191">
        <v>3</v>
      </c>
      <c r="CS191">
        <v>3</v>
      </c>
      <c r="CT191">
        <v>3</v>
      </c>
      <c r="CU191">
        <v>3</v>
      </c>
    </row>
    <row r="192" spans="1:99">
      <c r="A192" s="43">
        <v>130409</v>
      </c>
      <c r="B192" s="2" t="s">
        <v>102</v>
      </c>
      <c r="C192" s="2" t="s">
        <v>259</v>
      </c>
      <c r="D192" s="2" t="s">
        <v>335</v>
      </c>
      <c r="E192" s="4">
        <f>SUM(F192:AEX192)</f>
        <v>21</v>
      </c>
      <c r="CO192">
        <v>3</v>
      </c>
      <c r="CP192">
        <v>3</v>
      </c>
      <c r="CQ192">
        <v>3</v>
      </c>
      <c r="CR192">
        <v>3</v>
      </c>
      <c r="CS192">
        <v>3</v>
      </c>
      <c r="CT192">
        <v>3</v>
      </c>
      <c r="CU192">
        <v>3</v>
      </c>
    </row>
    <row r="193" spans="1:99">
      <c r="A193" s="43">
        <v>130704</v>
      </c>
      <c r="B193" s="2" t="s">
        <v>102</v>
      </c>
      <c r="C193" s="2" t="s">
        <v>138</v>
      </c>
      <c r="D193" s="2" t="s">
        <v>336</v>
      </c>
      <c r="E193" s="4">
        <f>SUM(F193:AEX193)</f>
        <v>10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2</v>
      </c>
      <c r="CU193">
        <v>2</v>
      </c>
    </row>
    <row r="194" spans="1:99">
      <c r="A194" s="43">
        <v>10403</v>
      </c>
      <c r="B194" s="2" t="s">
        <v>163</v>
      </c>
      <c r="C194" s="2" t="s">
        <v>273</v>
      </c>
      <c r="D194" s="2" t="s">
        <v>337</v>
      </c>
      <c r="E194" s="4">
        <f>SUM(F194:AEX194)</f>
        <v>10</v>
      </c>
      <c r="CO194">
        <v>1</v>
      </c>
      <c r="CP194">
        <v>1</v>
      </c>
      <c r="CQ194">
        <v>1</v>
      </c>
      <c r="CR194">
        <v>1</v>
      </c>
      <c r="CS194">
        <v>2</v>
      </c>
      <c r="CT194">
        <v>2</v>
      </c>
      <c r="CU194">
        <v>2</v>
      </c>
    </row>
    <row r="195" spans="1:99">
      <c r="A195" s="43">
        <v>130302</v>
      </c>
      <c r="B195" s="2" t="s">
        <v>102</v>
      </c>
      <c r="C195" s="2" t="s">
        <v>222</v>
      </c>
      <c r="D195" s="2" t="s">
        <v>338</v>
      </c>
      <c r="E195" s="4">
        <f>SUM(F195:AEX195)</f>
        <v>14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</row>
    <row r="196" spans="1:99">
      <c r="A196" s="43">
        <v>41003</v>
      </c>
      <c r="B196" s="2" t="s">
        <v>154</v>
      </c>
      <c r="C196" s="2" t="s">
        <v>339</v>
      </c>
      <c r="D196" s="2" t="s">
        <v>340</v>
      </c>
      <c r="E196" s="4">
        <f>SUM(F196:AEX196)</f>
        <v>14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</row>
    <row r="197" spans="1:99" ht="24">
      <c r="A197" s="43">
        <v>120104</v>
      </c>
      <c r="B197" s="2" t="s">
        <v>191</v>
      </c>
      <c r="C197" s="2" t="s">
        <v>289</v>
      </c>
      <c r="D197" s="2" t="s">
        <v>341</v>
      </c>
      <c r="E197" s="4">
        <f>SUM(F197:AEX197)</f>
        <v>14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</row>
    <row r="198" spans="1:99">
      <c r="A198" s="43">
        <v>60604</v>
      </c>
      <c r="B198" s="2" t="s">
        <v>158</v>
      </c>
      <c r="C198" s="2" t="s">
        <v>342</v>
      </c>
      <c r="D198" s="2" t="s">
        <v>343</v>
      </c>
      <c r="E198" s="4">
        <f>SUM(F198:AEX198)</f>
        <v>14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</row>
    <row r="199" spans="1:99">
      <c r="A199" s="43">
        <v>20302</v>
      </c>
      <c r="B199" s="2" t="s">
        <v>212</v>
      </c>
      <c r="C199" s="2" t="s">
        <v>245</v>
      </c>
      <c r="D199" s="2" t="s">
        <v>344</v>
      </c>
      <c r="E199" s="4">
        <f>SUM(F199:AEX199)</f>
        <v>14</v>
      </c>
      <c r="R199" s="1"/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</row>
    <row r="200" spans="1:99">
      <c r="A200" s="43">
        <v>10209</v>
      </c>
      <c r="B200" s="2" t="s">
        <v>163</v>
      </c>
      <c r="C200" s="2" t="s">
        <v>164</v>
      </c>
      <c r="D200" s="2" t="s">
        <v>345</v>
      </c>
      <c r="E200" s="4">
        <f>SUM(F200:AEX200)</f>
        <v>10</v>
      </c>
      <c r="R200" s="1"/>
      <c r="CO200">
        <v>1</v>
      </c>
      <c r="CP200">
        <v>1</v>
      </c>
      <c r="CQ200">
        <v>1</v>
      </c>
      <c r="CR200">
        <v>1</v>
      </c>
      <c r="CS200">
        <v>2</v>
      </c>
      <c r="CT200">
        <v>2</v>
      </c>
      <c r="CU200">
        <v>2</v>
      </c>
    </row>
    <row r="201" spans="1:99">
      <c r="A201" s="43">
        <v>130906</v>
      </c>
      <c r="B201" s="2" t="s">
        <v>102</v>
      </c>
      <c r="C201" s="2" t="s">
        <v>322</v>
      </c>
      <c r="D201" s="2" t="s">
        <v>346</v>
      </c>
      <c r="E201" s="4">
        <f>SUM(F201:AEX201)</f>
        <v>14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</row>
    <row r="202" spans="1:99">
      <c r="A202" s="43">
        <v>130712</v>
      </c>
      <c r="B202" s="2" t="s">
        <v>102</v>
      </c>
      <c r="C202" s="2" t="s">
        <v>138</v>
      </c>
      <c r="D202" s="2" t="s">
        <v>347</v>
      </c>
      <c r="E202" s="4">
        <f>SUM(F202:AEX202)</f>
        <v>14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</row>
    <row r="203" spans="1:99">
      <c r="A203" s="43">
        <v>10207</v>
      </c>
      <c r="B203" s="2" t="s">
        <v>163</v>
      </c>
      <c r="C203" s="2" t="s">
        <v>164</v>
      </c>
      <c r="D203" s="2" t="s">
        <v>348</v>
      </c>
      <c r="E203" s="4">
        <f>SUM(F203:AEX203)</f>
        <v>10</v>
      </c>
      <c r="R203" s="1"/>
      <c r="CO203">
        <v>1</v>
      </c>
      <c r="CP203">
        <v>1</v>
      </c>
      <c r="CQ203">
        <v>1</v>
      </c>
      <c r="CR203">
        <v>1</v>
      </c>
      <c r="CS203">
        <v>2</v>
      </c>
      <c r="CT203">
        <v>2</v>
      </c>
      <c r="CU203">
        <v>2</v>
      </c>
    </row>
    <row r="204" spans="1:99">
      <c r="A204" s="43">
        <v>70201</v>
      </c>
      <c r="B204" s="2" t="s">
        <v>268</v>
      </c>
      <c r="C204" s="2" t="s">
        <v>348</v>
      </c>
      <c r="D204" s="2" t="s">
        <v>349</v>
      </c>
      <c r="E204" s="4">
        <f>SUM(F204:AEX204)</f>
        <v>14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</row>
    <row r="205" spans="1:99">
      <c r="A205" s="43">
        <v>60205</v>
      </c>
      <c r="B205" s="2" t="s">
        <v>158</v>
      </c>
      <c r="C205" s="2" t="s">
        <v>350</v>
      </c>
      <c r="D205" s="2" t="s">
        <v>351</v>
      </c>
      <c r="E205" s="4">
        <f>SUM(F205:AEX205)</f>
        <v>14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</row>
    <row r="206" spans="1:99">
      <c r="A206" s="43">
        <v>40803</v>
      </c>
      <c r="B206" s="2" t="s">
        <v>154</v>
      </c>
      <c r="C206" s="2" t="s">
        <v>280</v>
      </c>
      <c r="D206" s="2" t="s">
        <v>352</v>
      </c>
      <c r="E206" s="4">
        <f>SUM(F206:AEX206)</f>
        <v>14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</row>
    <row r="207" spans="1:99">
      <c r="A207" s="43">
        <v>60705</v>
      </c>
      <c r="B207" s="2" t="s">
        <v>158</v>
      </c>
      <c r="C207" s="2" t="s">
        <v>353</v>
      </c>
      <c r="D207" s="2" t="s">
        <v>354</v>
      </c>
      <c r="E207" s="4">
        <f>SUM(F207:AEX207)</f>
        <v>14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</row>
    <row r="208" spans="1:99">
      <c r="A208" s="43">
        <v>130713</v>
      </c>
      <c r="B208" s="2" t="s">
        <v>102</v>
      </c>
      <c r="C208" s="2" t="s">
        <v>138</v>
      </c>
      <c r="D208" s="2" t="s">
        <v>355</v>
      </c>
      <c r="E208" s="4">
        <f>SUM(F208:AEX208)</f>
        <v>14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</row>
    <row r="209" spans="1:99">
      <c r="A209" s="43">
        <v>90406</v>
      </c>
      <c r="B209" s="2" t="s">
        <v>114</v>
      </c>
      <c r="C209" s="2" t="s">
        <v>238</v>
      </c>
      <c r="D209" s="2" t="s">
        <v>356</v>
      </c>
      <c r="E209" s="4">
        <f>SUM(F209:AEX209)</f>
        <v>14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</row>
    <row r="210" spans="1:99">
      <c r="A210" s="43">
        <v>20501</v>
      </c>
      <c r="B210" s="2" t="s">
        <v>212</v>
      </c>
      <c r="C210" s="2" t="s">
        <v>357</v>
      </c>
      <c r="D210" s="2" t="s">
        <v>358</v>
      </c>
      <c r="E210" s="4">
        <f>SUM(F210:AEX210)</f>
        <v>14</v>
      </c>
      <c r="R210" s="1"/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2</v>
      </c>
    </row>
    <row r="211" spans="1:99">
      <c r="A211" s="43">
        <v>60601</v>
      </c>
      <c r="B211" s="2" t="s">
        <v>158</v>
      </c>
      <c r="C211" s="2" t="s">
        <v>342</v>
      </c>
      <c r="D211" s="2" t="s">
        <v>359</v>
      </c>
      <c r="E211" s="4">
        <f>SUM(F211:AEX211)</f>
        <v>10</v>
      </c>
      <c r="CQ211">
        <v>2</v>
      </c>
      <c r="CR211">
        <v>2</v>
      </c>
      <c r="CS211">
        <v>2</v>
      </c>
      <c r="CT211">
        <v>2</v>
      </c>
      <c r="CU211">
        <v>2</v>
      </c>
    </row>
    <row r="212" spans="1:99">
      <c r="A212" s="43">
        <v>40203</v>
      </c>
      <c r="B212" s="2" t="s">
        <v>154</v>
      </c>
      <c r="C212" s="2" t="s">
        <v>195</v>
      </c>
      <c r="D212" s="2" t="s">
        <v>360</v>
      </c>
      <c r="E212" s="4">
        <f>SUM(F212:AEX212)</f>
        <v>14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</row>
    <row r="213" spans="1:99">
      <c r="A213" s="43">
        <v>40901</v>
      </c>
      <c r="B213" s="2" t="s">
        <v>154</v>
      </c>
      <c r="C213" s="2" t="s">
        <v>361</v>
      </c>
      <c r="D213" s="2" t="s">
        <v>362</v>
      </c>
      <c r="E213" s="4">
        <f>SUM(F213:AEX213)</f>
        <v>14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2</v>
      </c>
    </row>
    <row r="214" spans="1:99">
      <c r="A214" s="43">
        <v>90701</v>
      </c>
      <c r="B214" s="2" t="s">
        <v>114</v>
      </c>
      <c r="C214" s="2" t="s">
        <v>363</v>
      </c>
      <c r="D214" s="2" t="s">
        <v>364</v>
      </c>
      <c r="E214" s="4">
        <f>SUM(F214:AEX214)</f>
        <v>14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</row>
    <row r="215" spans="1:99">
      <c r="A215" s="43">
        <v>41001</v>
      </c>
      <c r="B215" s="2" t="s">
        <v>154</v>
      </c>
      <c r="C215" s="2" t="s">
        <v>339</v>
      </c>
      <c r="D215" s="2" t="s">
        <v>365</v>
      </c>
      <c r="E215" s="4">
        <f>SUM(F215:AEX215)</f>
        <v>10</v>
      </c>
      <c r="CO215">
        <v>1</v>
      </c>
      <c r="CP215">
        <v>1</v>
      </c>
      <c r="CQ215">
        <v>1</v>
      </c>
      <c r="CR215">
        <v>1</v>
      </c>
      <c r="CS215">
        <v>2</v>
      </c>
      <c r="CT215">
        <v>2</v>
      </c>
      <c r="CU215">
        <v>2</v>
      </c>
    </row>
    <row r="216" spans="1:99">
      <c r="A216" s="43">
        <v>70310</v>
      </c>
      <c r="B216" s="2" t="s">
        <v>268</v>
      </c>
      <c r="C216" s="2" t="s">
        <v>268</v>
      </c>
      <c r="D216" s="2" t="s">
        <v>366</v>
      </c>
      <c r="E216" s="4">
        <f>SUM(F216:AEX216)</f>
        <v>14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</row>
    <row r="217" spans="1:99">
      <c r="A217" s="43">
        <v>60105</v>
      </c>
      <c r="B217" s="2" t="s">
        <v>158</v>
      </c>
      <c r="C217" s="2" t="s">
        <v>297</v>
      </c>
      <c r="D217" s="2" t="s">
        <v>367</v>
      </c>
      <c r="E217" s="4">
        <f>SUM(F217:AEX217)</f>
        <v>14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</row>
    <row r="218" spans="1:99">
      <c r="A218" s="43">
        <v>40609</v>
      </c>
      <c r="B218" s="2" t="s">
        <v>154</v>
      </c>
      <c r="C218" s="2" t="s">
        <v>171</v>
      </c>
      <c r="D218" s="2" t="s">
        <v>368</v>
      </c>
      <c r="E218" s="4">
        <f>SUM(F218:AEX218)</f>
        <v>6</v>
      </c>
      <c r="CS218">
        <v>2</v>
      </c>
      <c r="CT218">
        <v>2</v>
      </c>
      <c r="CU218">
        <v>2</v>
      </c>
    </row>
    <row r="219" spans="1:99">
      <c r="A219" s="43">
        <v>60701</v>
      </c>
      <c r="B219" s="2" t="s">
        <v>158</v>
      </c>
      <c r="C219" s="2" t="s">
        <v>353</v>
      </c>
      <c r="D219" s="2" t="s">
        <v>369</v>
      </c>
      <c r="E219" s="4">
        <f>SUM(F219:AEX219)</f>
        <v>14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</row>
    <row r="220" spans="1:99">
      <c r="A220" s="43">
        <v>40510</v>
      </c>
      <c r="B220" s="2" t="s">
        <v>154</v>
      </c>
      <c r="C220" s="2" t="s">
        <v>236</v>
      </c>
      <c r="D220" s="2" t="s">
        <v>370</v>
      </c>
      <c r="E220" s="4">
        <f>SUM(F220:AEX220)</f>
        <v>10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2</v>
      </c>
      <c r="CU220">
        <v>2</v>
      </c>
    </row>
    <row r="221" spans="1:99">
      <c r="A221" s="43">
        <v>91205</v>
      </c>
      <c r="B221" s="2" t="s">
        <v>114</v>
      </c>
      <c r="C221" s="2" t="s">
        <v>242</v>
      </c>
      <c r="D221" s="2" t="s">
        <v>371</v>
      </c>
      <c r="E221" s="4">
        <f>SUM(F221:AEX221)</f>
        <v>14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</row>
    <row r="222" spans="1:99">
      <c r="A222" s="43">
        <v>10406</v>
      </c>
      <c r="B222" s="2" t="s">
        <v>163</v>
      </c>
      <c r="C222" s="2" t="s">
        <v>273</v>
      </c>
      <c r="D222" s="2" t="s">
        <v>372</v>
      </c>
      <c r="E222" s="4">
        <f>SUM(F222:AEX222)</f>
        <v>6</v>
      </c>
      <c r="CS222">
        <v>2</v>
      </c>
      <c r="CT222">
        <v>2</v>
      </c>
      <c r="CU222">
        <v>2</v>
      </c>
    </row>
    <row r="223" spans="1:99">
      <c r="A223" s="43">
        <v>41401</v>
      </c>
      <c r="B223" s="2" t="s">
        <v>154</v>
      </c>
      <c r="C223" s="2" t="s">
        <v>373</v>
      </c>
      <c r="D223" s="2" t="s">
        <v>374</v>
      </c>
      <c r="E223" s="4">
        <f>SUM(F223:AEX223)</f>
        <v>14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</row>
    <row r="224" spans="1:99">
      <c r="A224" s="43">
        <v>40508</v>
      </c>
      <c r="B224" s="2" t="s">
        <v>154</v>
      </c>
      <c r="C224" s="2" t="s">
        <v>236</v>
      </c>
      <c r="D224" s="2" t="s">
        <v>375</v>
      </c>
      <c r="E224" s="4">
        <f>SUM(F224:AEX224)</f>
        <v>8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2</v>
      </c>
    </row>
    <row r="225" spans="1:99">
      <c r="A225" s="43">
        <v>40107</v>
      </c>
      <c r="B225" s="2" t="s">
        <v>154</v>
      </c>
      <c r="C225" s="2" t="s">
        <v>155</v>
      </c>
      <c r="D225" s="2" t="s">
        <v>376</v>
      </c>
      <c r="E225" s="4">
        <f>SUM(F225:AEX225)</f>
        <v>8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2</v>
      </c>
    </row>
    <row r="226" spans="1:99">
      <c r="A226" s="43">
        <v>40308</v>
      </c>
      <c r="B226" s="2" t="s">
        <v>154</v>
      </c>
      <c r="C226" s="2" t="s">
        <v>253</v>
      </c>
      <c r="D226" s="2" t="s">
        <v>377</v>
      </c>
      <c r="E226" s="4">
        <f>SUM(F226:AEX226)</f>
        <v>8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2</v>
      </c>
    </row>
    <row r="227" spans="1:99">
      <c r="A227" s="43">
        <v>90805</v>
      </c>
      <c r="B227" s="2" t="s">
        <v>114</v>
      </c>
      <c r="C227" s="2" t="s">
        <v>118</v>
      </c>
      <c r="D227" s="2" t="s">
        <v>178</v>
      </c>
      <c r="E227" s="4">
        <f>SUM(F227:AEX227)</f>
        <v>2</v>
      </c>
      <c r="CU227">
        <v>2</v>
      </c>
    </row>
    <row r="228" spans="1:99">
      <c r="A228" s="43">
        <v>50313</v>
      </c>
      <c r="B228" s="2" t="s">
        <v>151</v>
      </c>
      <c r="C228" s="2" t="s">
        <v>181</v>
      </c>
      <c r="D228" s="2" t="s">
        <v>378</v>
      </c>
      <c r="E228" s="4">
        <f>SUM(F228:AEX228)</f>
        <v>7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</row>
    <row r="229" spans="1:99">
      <c r="A229" s="43">
        <v>91102</v>
      </c>
      <c r="B229" s="2" t="s">
        <v>114</v>
      </c>
      <c r="C229" s="2" t="s">
        <v>186</v>
      </c>
      <c r="D229" s="2" t="s">
        <v>379</v>
      </c>
      <c r="E229" s="4">
        <f>SUM(F229:AEX229)</f>
        <v>7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</row>
    <row r="230" spans="1:99" ht="24">
      <c r="A230" s="43">
        <v>120303</v>
      </c>
      <c r="B230" s="2" t="s">
        <v>191</v>
      </c>
      <c r="C230" s="2" t="s">
        <v>380</v>
      </c>
      <c r="D230" s="2" t="s">
        <v>381</v>
      </c>
      <c r="E230" s="4">
        <f>SUM(F230:AEX230)</f>
        <v>7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</row>
    <row r="231" spans="1:99">
      <c r="A231" s="43">
        <v>50202</v>
      </c>
      <c r="B231" s="2" t="s">
        <v>151</v>
      </c>
      <c r="C231" s="2" t="s">
        <v>152</v>
      </c>
      <c r="D231" s="2" t="s">
        <v>382</v>
      </c>
      <c r="E231" s="4">
        <f>SUM(F231:AEX231)</f>
        <v>7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</row>
    <row r="232" spans="1:99">
      <c r="A232" s="43">
        <v>20210</v>
      </c>
      <c r="B232" s="2" t="s">
        <v>212</v>
      </c>
      <c r="C232" s="2" t="s">
        <v>217</v>
      </c>
      <c r="D232" s="2" t="s">
        <v>383</v>
      </c>
      <c r="E232" s="4">
        <f>SUM(F232:AEX232)</f>
        <v>7</v>
      </c>
      <c r="R232" s="1"/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</row>
    <row r="233" spans="1:99" ht="24">
      <c r="A233" s="43">
        <v>120708</v>
      </c>
      <c r="B233" s="2" t="s">
        <v>191</v>
      </c>
      <c r="C233" s="2" t="s">
        <v>296</v>
      </c>
      <c r="D233" s="2" t="s">
        <v>283</v>
      </c>
      <c r="E233" s="4">
        <f>SUM(F233:AEX233)</f>
        <v>7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</row>
    <row r="234" spans="1:99">
      <c r="A234" s="43">
        <v>91009</v>
      </c>
      <c r="B234" s="2" t="s">
        <v>114</v>
      </c>
      <c r="C234" s="2" t="s">
        <v>115</v>
      </c>
      <c r="D234" s="2" t="s">
        <v>384</v>
      </c>
      <c r="E234" s="4">
        <f>SUM(F234:AEX234)</f>
        <v>7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</row>
    <row r="235" spans="1:99">
      <c r="A235" s="43">
        <v>130304</v>
      </c>
      <c r="B235" s="2" t="s">
        <v>102</v>
      </c>
      <c r="C235" s="2" t="s">
        <v>222</v>
      </c>
      <c r="D235" s="2" t="s">
        <v>385</v>
      </c>
      <c r="E235" s="4">
        <f>SUM(F235:AEX235)</f>
        <v>7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</row>
    <row r="236" spans="1:99" ht="24">
      <c r="A236" s="43">
        <v>120304</v>
      </c>
      <c r="B236" s="2" t="s">
        <v>191</v>
      </c>
      <c r="C236" s="2" t="s">
        <v>380</v>
      </c>
      <c r="D236" s="2" t="s">
        <v>386</v>
      </c>
      <c r="E236" s="4">
        <f>SUM(F236:AEX236)</f>
        <v>7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</row>
    <row r="237" spans="1:99" ht="24">
      <c r="A237" s="43">
        <v>120301</v>
      </c>
      <c r="B237" s="2" t="s">
        <v>191</v>
      </c>
      <c r="C237" s="2" t="s">
        <v>380</v>
      </c>
      <c r="D237" s="2" t="s">
        <v>387</v>
      </c>
      <c r="E237" s="4">
        <f>SUM(F237:AEX237)</f>
        <v>7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 spans="1:99">
      <c r="A238" s="43">
        <v>40603</v>
      </c>
      <c r="B238" s="2" t="s">
        <v>154</v>
      </c>
      <c r="C238" s="2" t="s">
        <v>171</v>
      </c>
      <c r="D238" s="2" t="s">
        <v>388</v>
      </c>
      <c r="E238" s="4">
        <f>SUM(F238:AEX238)</f>
        <v>7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</row>
    <row r="239" spans="1:99">
      <c r="A239" s="43">
        <v>90503</v>
      </c>
      <c r="B239" s="2" t="s">
        <v>114</v>
      </c>
      <c r="C239" s="2" t="s">
        <v>308</v>
      </c>
      <c r="D239" s="2" t="s">
        <v>389</v>
      </c>
      <c r="E239" s="4">
        <f>SUM(F239:AEX239)</f>
        <v>3</v>
      </c>
      <c r="CS239">
        <v>1</v>
      </c>
      <c r="CT239">
        <v>1</v>
      </c>
      <c r="CU239">
        <v>1</v>
      </c>
    </row>
    <row r="240" spans="1:99">
      <c r="A240" s="43">
        <v>90102</v>
      </c>
      <c r="B240" s="2" t="s">
        <v>114</v>
      </c>
      <c r="C240" s="2" t="s">
        <v>197</v>
      </c>
      <c r="D240" s="2" t="s">
        <v>390</v>
      </c>
      <c r="E240" s="4">
        <f>SUM(F240:AEX240)</f>
        <v>3</v>
      </c>
      <c r="CS240">
        <v>1</v>
      </c>
      <c r="CT240">
        <v>1</v>
      </c>
      <c r="CU240">
        <v>1</v>
      </c>
    </row>
    <row r="241" spans="1:99">
      <c r="A241" s="43">
        <v>20203</v>
      </c>
      <c r="B241" s="2" t="s">
        <v>212</v>
      </c>
      <c r="C241" s="2" t="s">
        <v>217</v>
      </c>
      <c r="D241" s="2" t="s">
        <v>391</v>
      </c>
      <c r="E241" s="4">
        <f>SUM(F241:AEX241)</f>
        <v>7</v>
      </c>
      <c r="R241" s="1"/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</row>
    <row r="242" spans="1:99">
      <c r="A242" s="43">
        <v>60606</v>
      </c>
      <c r="B242" s="2" t="s">
        <v>158</v>
      </c>
      <c r="C242" s="2" t="s">
        <v>342</v>
      </c>
      <c r="D242" s="2" t="s">
        <v>392</v>
      </c>
      <c r="E242" s="4">
        <f>SUM(F242:AEX242)</f>
        <v>7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</row>
    <row r="243" spans="1:99">
      <c r="A243" s="43">
        <v>70315</v>
      </c>
      <c r="B243" s="2" t="s">
        <v>268</v>
      </c>
      <c r="C243" s="2" t="s">
        <v>268</v>
      </c>
      <c r="D243" s="2" t="s">
        <v>393</v>
      </c>
      <c r="E243" s="4">
        <f>SUM(F243:AEX243)</f>
        <v>7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</row>
    <row r="244" spans="1:99">
      <c r="A244" s="43">
        <v>80504</v>
      </c>
      <c r="B244" s="2" t="s">
        <v>99</v>
      </c>
      <c r="C244" s="2" t="s">
        <v>134</v>
      </c>
      <c r="D244" s="2" t="s">
        <v>394</v>
      </c>
      <c r="E244" s="4">
        <f>SUM(F244:AEX244)</f>
        <v>7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</row>
    <row r="245" spans="1:99">
      <c r="A245" s="43">
        <v>20205</v>
      </c>
      <c r="B245" s="2" t="s">
        <v>212</v>
      </c>
      <c r="C245" s="2" t="s">
        <v>217</v>
      </c>
      <c r="D245" s="2" t="s">
        <v>395</v>
      </c>
      <c r="E245" s="4">
        <f>SUM(F245:AEX245)</f>
        <v>7</v>
      </c>
      <c r="R245" s="1"/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</row>
    <row r="246" spans="1:99">
      <c r="A246" s="43">
        <v>91106</v>
      </c>
      <c r="B246" s="2" t="s">
        <v>114</v>
      </c>
      <c r="C246" s="2" t="s">
        <v>186</v>
      </c>
      <c r="D246" s="2" t="s">
        <v>396</v>
      </c>
      <c r="E246" s="4">
        <f>SUM(F246:AEX246)</f>
        <v>7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</row>
    <row r="247" spans="1:99" ht="24">
      <c r="A247" s="43">
        <v>120205</v>
      </c>
      <c r="B247" s="2" t="s">
        <v>191</v>
      </c>
      <c r="C247" s="2" t="s">
        <v>266</v>
      </c>
      <c r="D247" s="2" t="s">
        <v>397</v>
      </c>
      <c r="E247" s="4">
        <f>SUM(F247:AEX247)</f>
        <v>7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</row>
    <row r="248" spans="1:99">
      <c r="A248" s="43">
        <v>91111</v>
      </c>
      <c r="B248" s="2" t="s">
        <v>114</v>
      </c>
      <c r="C248" s="2" t="s">
        <v>186</v>
      </c>
      <c r="D248" s="2" t="s">
        <v>398</v>
      </c>
      <c r="E248" s="4">
        <f>SUM(F248:AEX248)</f>
        <v>7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</row>
    <row r="249" spans="1:99">
      <c r="A249" s="43">
        <v>40506</v>
      </c>
      <c r="B249" s="2" t="s">
        <v>154</v>
      </c>
      <c r="C249" s="2" t="s">
        <v>236</v>
      </c>
      <c r="D249" s="2" t="s">
        <v>399</v>
      </c>
      <c r="E249" s="4">
        <f>SUM(F249:AEX249)</f>
        <v>7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</row>
    <row r="250" spans="1:99">
      <c r="A250" s="43">
        <v>70106</v>
      </c>
      <c r="B250" s="2" t="s">
        <v>268</v>
      </c>
      <c r="C250" s="2" t="s">
        <v>400</v>
      </c>
      <c r="D250" s="2" t="s">
        <v>401</v>
      </c>
      <c r="E250" s="4">
        <f>SUM(F250:AEX250)</f>
        <v>7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</row>
    <row r="251" spans="1:99">
      <c r="A251" s="43">
        <v>20505</v>
      </c>
      <c r="B251" s="2" t="s">
        <v>212</v>
      </c>
      <c r="C251" s="2" t="s">
        <v>357</v>
      </c>
      <c r="D251" s="2" t="s">
        <v>402</v>
      </c>
      <c r="E251" s="4">
        <f>SUM(F251:AEX251)</f>
        <v>7</v>
      </c>
      <c r="R251" s="1"/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</row>
    <row r="252" spans="1:99">
      <c r="A252" s="43">
        <v>130407</v>
      </c>
      <c r="B252" s="2" t="s">
        <v>102</v>
      </c>
      <c r="C252" s="2" t="s">
        <v>259</v>
      </c>
      <c r="D252" s="2" t="s">
        <v>403</v>
      </c>
      <c r="E252" s="4">
        <f>SUM(F252:AEX252)</f>
        <v>7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</row>
    <row r="253" spans="1:99">
      <c r="A253" s="43">
        <v>130908</v>
      </c>
      <c r="B253" s="2" t="s">
        <v>102</v>
      </c>
      <c r="C253" s="2" t="s">
        <v>322</v>
      </c>
      <c r="D253" s="2" t="s">
        <v>404</v>
      </c>
      <c r="E253" s="4">
        <f>SUM(F253:AEX253)</f>
        <v>7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</row>
    <row r="254" spans="1:99">
      <c r="A254" s="43">
        <v>70308</v>
      </c>
      <c r="B254" s="2" t="s">
        <v>268</v>
      </c>
      <c r="C254" s="2" t="s">
        <v>268</v>
      </c>
      <c r="D254" s="2" t="s">
        <v>405</v>
      </c>
      <c r="E254" s="4">
        <f>SUM(F254:AEX254)</f>
        <v>7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</row>
    <row r="255" spans="1:99">
      <c r="A255" s="43">
        <v>60301</v>
      </c>
      <c r="B255" s="2" t="s">
        <v>158</v>
      </c>
      <c r="C255" s="2" t="s">
        <v>406</v>
      </c>
      <c r="D255" s="2" t="s">
        <v>407</v>
      </c>
      <c r="E255" s="4">
        <f>SUM(F255:AEX255)</f>
        <v>7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</row>
    <row r="256" spans="1:99" ht="24">
      <c r="A256" s="43">
        <v>110103</v>
      </c>
      <c r="B256" s="2" t="s">
        <v>188</v>
      </c>
      <c r="C256" s="2" t="s">
        <v>189</v>
      </c>
      <c r="D256" s="2" t="s">
        <v>408</v>
      </c>
      <c r="E256" s="4">
        <f>SUM(F256:AEX256)</f>
        <v>7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</row>
    <row r="257" spans="1:99" ht="24">
      <c r="A257" s="43">
        <v>120107</v>
      </c>
      <c r="B257" s="2" t="s">
        <v>191</v>
      </c>
      <c r="C257" s="2" t="s">
        <v>289</v>
      </c>
      <c r="D257" s="2" t="s">
        <v>409</v>
      </c>
      <c r="E257" s="4">
        <f>SUM(F257:AEX257)</f>
        <v>7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</row>
    <row r="258" spans="1:99">
      <c r="A258" s="43">
        <v>30504</v>
      </c>
      <c r="B258" s="2" t="s">
        <v>144</v>
      </c>
      <c r="C258" s="2" t="s">
        <v>410</v>
      </c>
      <c r="D258" s="2" t="s">
        <v>411</v>
      </c>
      <c r="E258" s="4">
        <f>SUM(F258:AEX258)</f>
        <v>3</v>
      </c>
      <c r="CS258">
        <v>1</v>
      </c>
      <c r="CT258">
        <v>1</v>
      </c>
      <c r="CU258">
        <v>1</v>
      </c>
    </row>
    <row r="259" spans="1:99">
      <c r="A259" s="43">
        <v>41404</v>
      </c>
      <c r="B259" s="2" t="s">
        <v>154</v>
      </c>
      <c r="C259" s="2" t="s">
        <v>373</v>
      </c>
      <c r="D259" s="2" t="s">
        <v>412</v>
      </c>
      <c r="E259" s="4">
        <f>SUM(F259:AEX259)</f>
        <v>7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</row>
    <row r="260" spans="1:99">
      <c r="A260" s="43">
        <v>30501</v>
      </c>
      <c r="B260" s="2" t="s">
        <v>144</v>
      </c>
      <c r="C260" s="2" t="s">
        <v>410</v>
      </c>
      <c r="D260" s="2" t="s">
        <v>413</v>
      </c>
      <c r="E260" s="4">
        <f>SUM(F260:AEX260)</f>
        <v>7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</row>
    <row r="261" spans="1:99">
      <c r="A261" s="43">
        <v>30205</v>
      </c>
      <c r="B261" s="2" t="s">
        <v>144</v>
      </c>
      <c r="C261" s="2" t="s">
        <v>414</v>
      </c>
      <c r="D261" s="2" t="s">
        <v>415</v>
      </c>
      <c r="E261" s="4">
        <f>SUM(F261:AEX261)</f>
        <v>7</v>
      </c>
      <c r="R261" s="1"/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</row>
    <row r="262" spans="1:99">
      <c r="A262" s="43">
        <v>30505</v>
      </c>
      <c r="B262" s="2" t="s">
        <v>144</v>
      </c>
      <c r="C262" s="2" t="s">
        <v>410</v>
      </c>
      <c r="D262" s="2" t="s">
        <v>416</v>
      </c>
      <c r="E262" s="4">
        <f>SUM(F262:AEX262)</f>
        <v>3</v>
      </c>
      <c r="CS262">
        <v>1</v>
      </c>
      <c r="CT262">
        <v>1</v>
      </c>
      <c r="CU262">
        <v>1</v>
      </c>
    </row>
    <row r="263" spans="1:99">
      <c r="A263" s="43">
        <v>60505</v>
      </c>
      <c r="B263" s="2" t="s">
        <v>158</v>
      </c>
      <c r="C263" s="2" t="s">
        <v>417</v>
      </c>
      <c r="D263" s="2" t="s">
        <v>418</v>
      </c>
      <c r="E263" s="4">
        <f>SUM(F263:AEX263)</f>
        <v>7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</row>
    <row r="264" spans="1:99">
      <c r="A264" s="43">
        <v>60501</v>
      </c>
      <c r="B264" s="2" t="s">
        <v>158</v>
      </c>
      <c r="C264" s="2" t="s">
        <v>417</v>
      </c>
      <c r="D264" s="2" t="s">
        <v>419</v>
      </c>
      <c r="E264" s="4">
        <f>SUM(F264:AEX264)</f>
        <v>7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</row>
    <row r="265" spans="1:99">
      <c r="A265" s="43">
        <v>90605</v>
      </c>
      <c r="B265" s="2" t="s">
        <v>114</v>
      </c>
      <c r="C265" s="2" t="s">
        <v>302</v>
      </c>
      <c r="D265" s="2" t="s">
        <v>420</v>
      </c>
      <c r="E265" s="4">
        <f>SUM(F265:AEX265)</f>
        <v>7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</row>
    <row r="266" spans="1:99">
      <c r="A266" s="43">
        <v>41005</v>
      </c>
      <c r="B266" s="2" t="s">
        <v>154</v>
      </c>
      <c r="C266" s="2" t="s">
        <v>339</v>
      </c>
      <c r="D266" s="2" t="s">
        <v>421</v>
      </c>
      <c r="E266" s="4">
        <f>SUM(F266:AEX266)</f>
        <v>7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</row>
    <row r="267" spans="1:99">
      <c r="A267" s="43">
        <v>60507</v>
      </c>
      <c r="B267" s="2" t="s">
        <v>158</v>
      </c>
      <c r="C267" s="2" t="s">
        <v>417</v>
      </c>
      <c r="D267" s="2" t="s">
        <v>422</v>
      </c>
      <c r="E267" s="4">
        <f>SUM(F267:AEX267)</f>
        <v>7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</row>
    <row r="268" spans="1:99">
      <c r="A268" s="43">
        <v>91109</v>
      </c>
      <c r="B268" s="2" t="s">
        <v>114</v>
      </c>
      <c r="C268" s="2" t="s">
        <v>186</v>
      </c>
      <c r="D268" s="2" t="s">
        <v>423</v>
      </c>
      <c r="E268" s="4">
        <f>SUM(F268:AEX268)</f>
        <v>7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</row>
    <row r="269" spans="1:99">
      <c r="A269" s="43">
        <v>30305</v>
      </c>
      <c r="B269" s="2" t="s">
        <v>144</v>
      </c>
      <c r="C269" s="2" t="s">
        <v>424</v>
      </c>
      <c r="D269" s="2" t="s">
        <v>425</v>
      </c>
      <c r="E269" s="4">
        <f>SUM(F269:AEX269)</f>
        <v>7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</row>
    <row r="270" spans="1:99" ht="24">
      <c r="A270" s="43">
        <v>110201</v>
      </c>
      <c r="B270" s="2" t="s">
        <v>188</v>
      </c>
      <c r="C270" s="2" t="s">
        <v>426</v>
      </c>
      <c r="D270" s="2" t="s">
        <v>427</v>
      </c>
      <c r="E270" s="4">
        <f>SUM(F270:AEX270)</f>
        <v>7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</row>
    <row r="271" spans="1:99">
      <c r="A271" s="43">
        <v>91110</v>
      </c>
      <c r="B271" s="2" t="s">
        <v>114</v>
      </c>
      <c r="C271" s="2" t="s">
        <v>186</v>
      </c>
      <c r="D271" s="2" t="s">
        <v>428</v>
      </c>
      <c r="E271" s="4">
        <f>SUM(F271:AEX271)</f>
        <v>7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</row>
    <row r="272" spans="1:99">
      <c r="A272" s="43">
        <v>130410</v>
      </c>
      <c r="B272" s="2" t="s">
        <v>102</v>
      </c>
      <c r="C272" s="2" t="s">
        <v>259</v>
      </c>
      <c r="D272" s="2" t="s">
        <v>429</v>
      </c>
      <c r="E272" s="4">
        <f>SUM(F272:AEX272)</f>
        <v>7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</row>
    <row r="273" spans="1:99">
      <c r="A273" s="43">
        <v>40608</v>
      </c>
      <c r="B273" s="2" t="s">
        <v>154</v>
      </c>
      <c r="C273" s="2" t="s">
        <v>171</v>
      </c>
      <c r="D273" s="2" t="s">
        <v>322</v>
      </c>
      <c r="E273" s="4">
        <f>SUM(F273:AEX273)</f>
        <v>7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</row>
    <row r="274" spans="1:99">
      <c r="A274" s="43">
        <v>41204</v>
      </c>
      <c r="B274" s="2" t="s">
        <v>154</v>
      </c>
      <c r="C274" s="2" t="s">
        <v>430</v>
      </c>
      <c r="D274" s="2" t="s">
        <v>178</v>
      </c>
      <c r="E274" s="4">
        <f>SUM(F274:AEX274)</f>
        <v>7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</row>
    <row r="275" spans="1:99">
      <c r="A275" s="43">
        <v>90901</v>
      </c>
      <c r="B275" s="2" t="s">
        <v>114</v>
      </c>
      <c r="C275" s="2" t="s">
        <v>181</v>
      </c>
      <c r="D275" s="2" t="s">
        <v>182</v>
      </c>
      <c r="E275" s="4">
        <f>SUM(F275:AEX275)</f>
        <v>7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</row>
    <row r="276" spans="1:99">
      <c r="A276" s="43">
        <v>20609</v>
      </c>
      <c r="B276" s="2" t="s">
        <v>212</v>
      </c>
      <c r="C276" s="2" t="s">
        <v>213</v>
      </c>
      <c r="D276" s="2" t="s">
        <v>431</v>
      </c>
      <c r="E276" s="4">
        <f>SUM(F276:AEX276)</f>
        <v>7</v>
      </c>
      <c r="R276" s="1"/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</row>
    <row r="277" spans="1:99">
      <c r="A277" s="43">
        <v>20406</v>
      </c>
      <c r="B277" s="2" t="s">
        <v>212</v>
      </c>
      <c r="C277" s="2" t="s">
        <v>249</v>
      </c>
      <c r="D277" s="2" t="s">
        <v>432</v>
      </c>
      <c r="E277" s="4">
        <f>SUM(F277:AEX277)</f>
        <v>7</v>
      </c>
      <c r="R277" s="1"/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</row>
    <row r="278" spans="1:99" ht="24">
      <c r="A278" s="43">
        <v>100104</v>
      </c>
      <c r="B278" s="2" t="s">
        <v>149</v>
      </c>
      <c r="C278" s="2" t="s">
        <v>149</v>
      </c>
      <c r="D278" s="2" t="s">
        <v>433</v>
      </c>
      <c r="E278" s="4">
        <f>SUM(F278:AEX278)</f>
        <v>7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</row>
    <row r="279" spans="1:99">
      <c r="A279" s="43">
        <v>10405</v>
      </c>
      <c r="B279" s="2" t="s">
        <v>163</v>
      </c>
      <c r="C279" s="2" t="s">
        <v>273</v>
      </c>
      <c r="D279" s="2" t="s">
        <v>434</v>
      </c>
      <c r="E279" s="4">
        <f>SUM(F279:AEX279)</f>
        <v>3</v>
      </c>
      <c r="CS279">
        <v>1</v>
      </c>
      <c r="CT279">
        <v>1</v>
      </c>
      <c r="CU279">
        <v>1</v>
      </c>
    </row>
    <row r="280" spans="1:99">
      <c r="A280" s="43">
        <v>90201</v>
      </c>
      <c r="B280" s="2" t="s">
        <v>114</v>
      </c>
      <c r="C280" s="2" t="s">
        <v>435</v>
      </c>
      <c r="D280" s="2" t="s">
        <v>436</v>
      </c>
      <c r="E280" s="4">
        <f>SUM(F280:AEX280)</f>
        <v>1</v>
      </c>
      <c r="CU280">
        <v>1</v>
      </c>
    </row>
    <row r="281" spans="1:99">
      <c r="A281" s="43">
        <v>130711</v>
      </c>
      <c r="B281" s="2" t="s">
        <v>102</v>
      </c>
      <c r="C281" s="2" t="s">
        <v>138</v>
      </c>
      <c r="D281" s="2" t="s">
        <v>437</v>
      </c>
      <c r="E281" s="4">
        <f>SUM(F281:AEX281)</f>
        <v>1</v>
      </c>
      <c r="CU281">
        <v>1</v>
      </c>
    </row>
    <row r="282" spans="1:99">
      <c r="A282" s="43">
        <v>40703</v>
      </c>
      <c r="B282" s="2" t="s">
        <v>154</v>
      </c>
      <c r="C282" s="2" t="s">
        <v>286</v>
      </c>
      <c r="D282" s="2" t="s">
        <v>438</v>
      </c>
      <c r="E282" s="4">
        <f>SUM(F282:AEX282)</f>
        <v>1</v>
      </c>
      <c r="CU282">
        <v>1</v>
      </c>
    </row>
    <row r="283" spans="1:99">
      <c r="A283" s="43">
        <v>40805</v>
      </c>
      <c r="B283" s="2" t="s">
        <v>154</v>
      </c>
      <c r="C283" s="2" t="s">
        <v>280</v>
      </c>
      <c r="D283" s="2" t="s">
        <v>439</v>
      </c>
      <c r="E283" s="4">
        <f>SUM(F283:AEX283)</f>
        <v>1</v>
      </c>
      <c r="CU283">
        <v>1</v>
      </c>
    </row>
    <row r="284" spans="1:99">
      <c r="A284" s="43">
        <v>130313</v>
      </c>
      <c r="B284" s="2" t="s">
        <v>102</v>
      </c>
      <c r="C284" s="2" t="s">
        <v>222</v>
      </c>
      <c r="D284" s="2" t="s">
        <v>440</v>
      </c>
      <c r="E284" s="4">
        <f>SUM(F284:AEX284)</f>
        <v>1</v>
      </c>
      <c r="CU284">
        <v>1</v>
      </c>
    </row>
    <row r="285" spans="1:99">
      <c r="A285" s="43">
        <v>41301</v>
      </c>
      <c r="B285" s="2" t="s">
        <v>154</v>
      </c>
      <c r="C285" s="2" t="s">
        <v>441</v>
      </c>
      <c r="D285" s="2" t="s">
        <v>442</v>
      </c>
      <c r="E285" s="4">
        <f>SUM(F285:AEX285)</f>
        <v>1</v>
      </c>
      <c r="CU285">
        <v>1</v>
      </c>
    </row>
    <row r="286" spans="1:99">
      <c r="A286" s="43">
        <v>130311</v>
      </c>
      <c r="B286" s="2" t="s">
        <v>102</v>
      </c>
      <c r="C286" s="2" t="s">
        <v>222</v>
      </c>
      <c r="D286" s="2" t="s">
        <v>443</v>
      </c>
      <c r="E286" s="4">
        <f>SUM(F286:AEX286)</f>
        <v>1</v>
      </c>
      <c r="CU286">
        <v>1</v>
      </c>
    </row>
    <row r="287" spans="1:99">
      <c r="A287" s="43">
        <v>60702</v>
      </c>
      <c r="B287" s="2" t="s">
        <v>158</v>
      </c>
      <c r="C287" s="2" t="s">
        <v>353</v>
      </c>
      <c r="D287" s="2" t="s">
        <v>444</v>
      </c>
      <c r="E287" s="4">
        <f>SUM(F287:AEX287)</f>
        <v>0</v>
      </c>
    </row>
    <row r="288" spans="1:99">
      <c r="A288" s="43">
        <v>30202</v>
      </c>
      <c r="B288" s="2" t="s">
        <v>144</v>
      </c>
      <c r="C288" s="2" t="s">
        <v>414</v>
      </c>
      <c r="D288" s="2" t="s">
        <v>445</v>
      </c>
      <c r="E288" s="4">
        <f>SUM(F288:AEX288)</f>
        <v>0</v>
      </c>
      <c r="R288" s="1"/>
    </row>
    <row r="289" spans="1:96">
      <c r="A289" s="43">
        <v>70313</v>
      </c>
      <c r="B289" s="2" t="s">
        <v>268</v>
      </c>
      <c r="C289" s="2" t="s">
        <v>268</v>
      </c>
      <c r="D289" s="2" t="s">
        <v>446</v>
      </c>
      <c r="E289" s="4">
        <f>SUM(F289:AEX289)</f>
        <v>0</v>
      </c>
    </row>
    <row r="290" spans="1:96" ht="24">
      <c r="A290" s="43">
        <v>120502</v>
      </c>
      <c r="B290" s="2" t="s">
        <v>191</v>
      </c>
      <c r="C290" s="2" t="s">
        <v>447</v>
      </c>
      <c r="D290" s="2" t="s">
        <v>448</v>
      </c>
      <c r="E290" s="4">
        <f>SUM(F290:AEX290)</f>
        <v>0</v>
      </c>
    </row>
    <row r="291" spans="1:96" ht="24">
      <c r="A291" s="43">
        <v>120902</v>
      </c>
      <c r="B291" s="2" t="s">
        <v>191</v>
      </c>
      <c r="C291" s="2" t="s">
        <v>449</v>
      </c>
      <c r="D291" s="2" t="s">
        <v>450</v>
      </c>
      <c r="E291" s="4">
        <f>SUM(F291:AEX291)</f>
        <v>0</v>
      </c>
    </row>
    <row r="292" spans="1:96" ht="24">
      <c r="A292" s="43">
        <v>120302</v>
      </c>
      <c r="B292" s="2" t="s">
        <v>191</v>
      </c>
      <c r="C292" s="2" t="s">
        <v>380</v>
      </c>
      <c r="D292" s="2" t="s">
        <v>451</v>
      </c>
      <c r="E292" s="4">
        <f>SUM(F292:AEX292)</f>
        <v>0</v>
      </c>
    </row>
    <row r="293" spans="1:96" ht="24">
      <c r="A293" s="43">
        <v>120503</v>
      </c>
      <c r="B293" s="2" t="s">
        <v>191</v>
      </c>
      <c r="C293" s="2" t="s">
        <v>447</v>
      </c>
      <c r="D293" s="2" t="s">
        <v>452</v>
      </c>
      <c r="E293" s="4">
        <f>SUM(F293:AEX293)</f>
        <v>0</v>
      </c>
    </row>
    <row r="294" spans="1:96">
      <c r="A294" s="43">
        <v>70702</v>
      </c>
      <c r="B294" s="2" t="s">
        <v>268</v>
      </c>
      <c r="C294" s="2" t="s">
        <v>453</v>
      </c>
      <c r="D294" s="2" t="s">
        <v>454</v>
      </c>
      <c r="E294" s="4">
        <f>SUM(F294:AEX294)</f>
        <v>0</v>
      </c>
    </row>
    <row r="295" spans="1:96">
      <c r="A295" s="43">
        <v>91202</v>
      </c>
      <c r="B295" s="2" t="s">
        <v>114</v>
      </c>
      <c r="C295" s="2" t="s">
        <v>242</v>
      </c>
      <c r="D295" s="2" t="s">
        <v>455</v>
      </c>
      <c r="E295" s="4">
        <f>SUM(F295:AEX295)</f>
        <v>0</v>
      </c>
    </row>
    <row r="296" spans="1:96" ht="24">
      <c r="A296" s="43">
        <v>120702</v>
      </c>
      <c r="B296" s="2" t="s">
        <v>191</v>
      </c>
      <c r="C296" s="2" t="s">
        <v>296</v>
      </c>
      <c r="D296" s="2" t="s">
        <v>456</v>
      </c>
      <c r="E296" s="4">
        <f>SUM(F296:AEX296)</f>
        <v>0</v>
      </c>
    </row>
    <row r="297" spans="1:96">
      <c r="A297" s="43">
        <v>70402</v>
      </c>
      <c r="B297" s="2" t="s">
        <v>268</v>
      </c>
      <c r="C297" s="2" t="s">
        <v>328</v>
      </c>
      <c r="D297" s="2" t="s">
        <v>379</v>
      </c>
      <c r="E297" s="4">
        <f>SUM(F297:AEX297)</f>
        <v>0</v>
      </c>
    </row>
    <row r="298" spans="1:96">
      <c r="A298" s="43">
        <v>70202</v>
      </c>
      <c r="B298" s="2" t="s">
        <v>268</v>
      </c>
      <c r="C298" s="2" t="s">
        <v>348</v>
      </c>
      <c r="D298" s="2" t="s">
        <v>457</v>
      </c>
      <c r="E298" s="4">
        <f>SUM(F298:AEX298)</f>
        <v>0</v>
      </c>
    </row>
    <row r="299" spans="1:96">
      <c r="A299" s="43">
        <v>70403</v>
      </c>
      <c r="B299" s="2" t="s">
        <v>268</v>
      </c>
      <c r="C299" s="2" t="s">
        <v>328</v>
      </c>
      <c r="D299" s="2" t="s">
        <v>458</v>
      </c>
      <c r="E299" s="4">
        <f>SUM(F299:AEX299)</f>
        <v>0</v>
      </c>
    </row>
    <row r="300" spans="1:96">
      <c r="A300" s="43">
        <v>90202</v>
      </c>
      <c r="B300" s="2" t="s">
        <v>114</v>
      </c>
      <c r="C300" s="2" t="s">
        <v>435</v>
      </c>
      <c r="D300" s="2" t="s">
        <v>459</v>
      </c>
      <c r="E300" s="4">
        <f>SUM(F300:AEX300)</f>
        <v>0</v>
      </c>
    </row>
    <row r="301" spans="1:96">
      <c r="A301" s="43">
        <v>10402</v>
      </c>
      <c r="B301" s="2" t="s">
        <v>163</v>
      </c>
      <c r="C301" s="2" t="s">
        <v>273</v>
      </c>
      <c r="D301" s="2" t="s">
        <v>460</v>
      </c>
      <c r="E301" s="4">
        <f>SUM(F301:AEX301)</f>
        <v>48</v>
      </c>
      <c r="CO301">
        <v>12</v>
      </c>
      <c r="CP301">
        <v>12</v>
      </c>
      <c r="CQ301">
        <v>12</v>
      </c>
      <c r="CR301">
        <v>12</v>
      </c>
    </row>
    <row r="302" spans="1:96">
      <c r="A302" s="43">
        <v>10102</v>
      </c>
      <c r="B302" s="2" t="s">
        <v>163</v>
      </c>
      <c r="C302" s="2" t="s">
        <v>163</v>
      </c>
      <c r="D302" s="2" t="s">
        <v>461</v>
      </c>
      <c r="E302" s="4">
        <f>SUM(F302:AEX302)</f>
        <v>0</v>
      </c>
      <c r="R302" s="1"/>
    </row>
    <row r="303" spans="1:96">
      <c r="A303" s="43">
        <v>70203</v>
      </c>
      <c r="B303" s="2" t="s">
        <v>268</v>
      </c>
      <c r="C303" s="2" t="s">
        <v>348</v>
      </c>
      <c r="D303" s="2" t="s">
        <v>462</v>
      </c>
      <c r="E303" s="4">
        <f>SUM(F303:AEX303)</f>
        <v>0</v>
      </c>
    </row>
    <row r="304" spans="1:96">
      <c r="A304" s="43">
        <v>41302</v>
      </c>
      <c r="B304" s="2" t="s">
        <v>154</v>
      </c>
      <c r="C304" s="2" t="s">
        <v>441</v>
      </c>
      <c r="D304" s="2" t="s">
        <v>143</v>
      </c>
      <c r="E304" s="4">
        <f>SUM(F304:AEX304)</f>
        <v>0</v>
      </c>
    </row>
    <row r="305" spans="1:5">
      <c r="A305" s="43">
        <v>40602</v>
      </c>
      <c r="B305" s="2" t="s">
        <v>154</v>
      </c>
      <c r="C305" s="2" t="s">
        <v>171</v>
      </c>
      <c r="D305" s="2" t="s">
        <v>463</v>
      </c>
      <c r="E305" s="4">
        <f>SUM(F305:AEX305)</f>
        <v>0</v>
      </c>
    </row>
    <row r="306" spans="1:5" ht="24">
      <c r="A306" s="43">
        <v>120601</v>
      </c>
      <c r="B306" s="2" t="s">
        <v>191</v>
      </c>
      <c r="C306" s="2" t="s">
        <v>299</v>
      </c>
      <c r="D306" s="2" t="s">
        <v>464</v>
      </c>
      <c r="E306" s="4">
        <f>SUM(F306:AEX306)</f>
        <v>0</v>
      </c>
    </row>
    <row r="307" spans="1:5">
      <c r="A307" s="43">
        <v>90402</v>
      </c>
      <c r="B307" s="2" t="s">
        <v>114</v>
      </c>
      <c r="C307" s="2" t="s">
        <v>238</v>
      </c>
      <c r="D307" s="2" t="s">
        <v>465</v>
      </c>
      <c r="E307" s="4">
        <f>SUM(F307:AEX307)</f>
        <v>0</v>
      </c>
    </row>
    <row r="308" spans="1:5">
      <c r="A308" s="43">
        <v>41202</v>
      </c>
      <c r="B308" s="2" t="s">
        <v>154</v>
      </c>
      <c r="C308" s="2" t="s">
        <v>430</v>
      </c>
      <c r="D308" s="2" t="s">
        <v>466</v>
      </c>
      <c r="E308" s="4">
        <f>SUM(F308:AEX308)</f>
        <v>0</v>
      </c>
    </row>
    <row r="309" spans="1:5" ht="24">
      <c r="A309" s="43">
        <v>120102</v>
      </c>
      <c r="B309" s="2" t="s">
        <v>191</v>
      </c>
      <c r="C309" s="2" t="s">
        <v>289</v>
      </c>
      <c r="D309" s="2" t="s">
        <v>467</v>
      </c>
      <c r="E309" s="4">
        <f>SUM(F309:AEX309)</f>
        <v>0</v>
      </c>
    </row>
    <row r="310" spans="1:5">
      <c r="A310" s="43">
        <v>41203</v>
      </c>
      <c r="B310" s="2" t="s">
        <v>154</v>
      </c>
      <c r="C310" s="2" t="s">
        <v>430</v>
      </c>
      <c r="D310" s="2" t="s">
        <v>468</v>
      </c>
      <c r="E310" s="4">
        <f>SUM(F310:AEX310)</f>
        <v>0</v>
      </c>
    </row>
    <row r="311" spans="1:5">
      <c r="A311" s="43">
        <v>90403</v>
      </c>
      <c r="B311" s="2" t="s">
        <v>114</v>
      </c>
      <c r="C311" s="2" t="s">
        <v>238</v>
      </c>
      <c r="D311" s="2" t="s">
        <v>469</v>
      </c>
      <c r="E311" s="4">
        <f>SUM(F311:AEX311)</f>
        <v>0</v>
      </c>
    </row>
    <row r="312" spans="1:5">
      <c r="A312" s="43">
        <v>41002</v>
      </c>
      <c r="B312" s="2" t="s">
        <v>154</v>
      </c>
      <c r="C312" s="2" t="s">
        <v>339</v>
      </c>
      <c r="D312" s="2" t="s">
        <v>470</v>
      </c>
      <c r="E312" s="4">
        <f>SUM(F312:AEX312)</f>
        <v>0</v>
      </c>
    </row>
    <row r="313" spans="1:5">
      <c r="A313" s="43">
        <v>80602</v>
      </c>
      <c r="B313" s="2" t="s">
        <v>99</v>
      </c>
      <c r="C313" s="2" t="s">
        <v>471</v>
      </c>
      <c r="D313" s="2" t="s">
        <v>472</v>
      </c>
      <c r="E313" s="4">
        <f>SUM(F313:AEX313)</f>
        <v>0</v>
      </c>
    </row>
    <row r="314" spans="1:5">
      <c r="A314" s="43">
        <v>130403</v>
      </c>
      <c r="B314" s="2" t="s">
        <v>102</v>
      </c>
      <c r="C314" s="2" t="s">
        <v>259</v>
      </c>
      <c r="D314" s="2" t="s">
        <v>473</v>
      </c>
      <c r="E314" s="4">
        <f>SUM(F314:AEX314)</f>
        <v>0</v>
      </c>
    </row>
    <row r="315" spans="1:5" ht="24">
      <c r="A315" s="43">
        <v>120501</v>
      </c>
      <c r="B315" s="2" t="s">
        <v>191</v>
      </c>
      <c r="C315" s="2" t="s">
        <v>447</v>
      </c>
      <c r="D315" s="2" t="s">
        <v>474</v>
      </c>
      <c r="E315" s="4">
        <f>SUM(F315:AEX315)</f>
        <v>0</v>
      </c>
    </row>
    <row r="316" spans="1:5">
      <c r="A316" s="43">
        <v>60502</v>
      </c>
      <c r="B316" s="2" t="s">
        <v>158</v>
      </c>
      <c r="C316" s="2" t="s">
        <v>417</v>
      </c>
      <c r="D316" s="2" t="s">
        <v>300</v>
      </c>
      <c r="E316" s="4">
        <f>SUM(F316:AEX316)</f>
        <v>0</v>
      </c>
    </row>
    <row r="317" spans="1:5">
      <c r="A317" s="43">
        <v>130404</v>
      </c>
      <c r="B317" s="2" t="s">
        <v>102</v>
      </c>
      <c r="C317" s="2" t="s">
        <v>259</v>
      </c>
      <c r="D317" s="2" t="s">
        <v>300</v>
      </c>
      <c r="E317" s="4">
        <f>SUM(F317:AEX317)</f>
        <v>0</v>
      </c>
    </row>
    <row r="318" spans="1:5">
      <c r="A318" s="43">
        <v>30402</v>
      </c>
      <c r="B318" s="2" t="s">
        <v>144</v>
      </c>
      <c r="C318" s="2" t="s">
        <v>330</v>
      </c>
      <c r="D318" s="2" t="s">
        <v>475</v>
      </c>
      <c r="E318" s="4">
        <f>SUM(F318:AEX318)</f>
        <v>0</v>
      </c>
    </row>
    <row r="319" spans="1:5" ht="24">
      <c r="A319" s="43">
        <v>120610</v>
      </c>
      <c r="B319" s="2" t="s">
        <v>191</v>
      </c>
      <c r="C319" s="2" t="s">
        <v>299</v>
      </c>
      <c r="D319" s="2" t="s">
        <v>476</v>
      </c>
      <c r="E319" s="4">
        <f>SUM(F319:AEX319)</f>
        <v>0</v>
      </c>
    </row>
    <row r="320" spans="1:5">
      <c r="A320" s="43">
        <v>40402</v>
      </c>
      <c r="B320" s="2" t="s">
        <v>154</v>
      </c>
      <c r="C320" s="2" t="s">
        <v>234</v>
      </c>
      <c r="D320" s="2" t="s">
        <v>477</v>
      </c>
      <c r="E320" s="4">
        <f>SUM(F320:AEX320)</f>
        <v>0</v>
      </c>
    </row>
    <row r="321" spans="1:18">
      <c r="A321" s="43">
        <v>91103</v>
      </c>
      <c r="B321" s="2" t="s">
        <v>114</v>
      </c>
      <c r="C321" s="2" t="s">
        <v>186</v>
      </c>
      <c r="D321" s="2" t="s">
        <v>478</v>
      </c>
      <c r="E321" s="4">
        <f>SUM(F321:AEX321)</f>
        <v>0</v>
      </c>
    </row>
    <row r="322" spans="1:18">
      <c r="A322" s="43">
        <v>90902</v>
      </c>
      <c r="B322" s="2" t="s">
        <v>114</v>
      </c>
      <c r="C322" s="2" t="s">
        <v>181</v>
      </c>
      <c r="D322" s="2" t="s">
        <v>479</v>
      </c>
      <c r="E322" s="4">
        <f>SUM(F322:AEX322)</f>
        <v>0</v>
      </c>
    </row>
    <row r="323" spans="1:18" ht="24">
      <c r="A323" s="43">
        <v>120103</v>
      </c>
      <c r="B323" s="2" t="s">
        <v>191</v>
      </c>
      <c r="C323" s="2" t="s">
        <v>289</v>
      </c>
      <c r="D323" s="2" t="s">
        <v>480</v>
      </c>
      <c r="E323" s="4">
        <f>SUM(F323:AEX323)</f>
        <v>0</v>
      </c>
    </row>
    <row r="324" spans="1:18">
      <c r="A324" s="43">
        <v>70710</v>
      </c>
      <c r="B324" s="2" t="s">
        <v>268</v>
      </c>
      <c r="C324" s="2" t="s">
        <v>453</v>
      </c>
      <c r="D324" s="2" t="s">
        <v>481</v>
      </c>
      <c r="E324" s="4">
        <f>SUM(F324:AEX324)</f>
        <v>0</v>
      </c>
    </row>
    <row r="325" spans="1:18">
      <c r="A325" s="43">
        <v>50102</v>
      </c>
      <c r="B325" s="2" t="s">
        <v>151</v>
      </c>
      <c r="C325" s="2" t="s">
        <v>269</v>
      </c>
      <c r="D325" s="2" t="s">
        <v>482</v>
      </c>
      <c r="E325" s="4">
        <f>SUM(F325:AEX325)</f>
        <v>0</v>
      </c>
    </row>
    <row r="326" spans="1:18">
      <c r="A326" s="43">
        <v>40108</v>
      </c>
      <c r="B326" s="2" t="s">
        <v>154</v>
      </c>
      <c r="C326" s="2" t="s">
        <v>155</v>
      </c>
      <c r="D326" s="2" t="s">
        <v>483</v>
      </c>
      <c r="E326" s="4">
        <f>SUM(F326:AEX326)</f>
        <v>0</v>
      </c>
    </row>
    <row r="327" spans="1:18">
      <c r="A327" s="43">
        <v>70703</v>
      </c>
      <c r="B327" s="2" t="s">
        <v>268</v>
      </c>
      <c r="C327" s="2" t="s">
        <v>453</v>
      </c>
      <c r="D327" s="2" t="s">
        <v>484</v>
      </c>
      <c r="E327" s="4">
        <f>SUM(F327:AEX327)</f>
        <v>0</v>
      </c>
    </row>
    <row r="328" spans="1:18">
      <c r="A328" s="43">
        <v>20402</v>
      </c>
      <c r="B328" s="2" t="s">
        <v>212</v>
      </c>
      <c r="C328" s="2" t="s">
        <v>249</v>
      </c>
      <c r="D328" s="2" t="s">
        <v>485</v>
      </c>
      <c r="E328" s="4">
        <f>SUM(F328:AEX328)</f>
        <v>0</v>
      </c>
      <c r="R328" s="1"/>
    </row>
    <row r="329" spans="1:18" ht="24">
      <c r="A329" s="43">
        <v>120202</v>
      </c>
      <c r="B329" s="2" t="s">
        <v>191</v>
      </c>
      <c r="C329" s="2" t="s">
        <v>266</v>
      </c>
      <c r="D329" s="2" t="s">
        <v>486</v>
      </c>
      <c r="E329" s="4">
        <f>SUM(F329:AEX329)</f>
        <v>0</v>
      </c>
    </row>
    <row r="330" spans="1:18">
      <c r="A330" s="43">
        <v>91104</v>
      </c>
      <c r="B330" s="2" t="s">
        <v>114</v>
      </c>
      <c r="C330" s="2" t="s">
        <v>186</v>
      </c>
      <c r="D330" s="2" t="s">
        <v>487</v>
      </c>
      <c r="E330" s="4">
        <f>SUM(F330:AEX330)</f>
        <v>0</v>
      </c>
    </row>
    <row r="331" spans="1:18">
      <c r="A331" s="43">
        <v>90705</v>
      </c>
      <c r="B331" s="2" t="s">
        <v>114</v>
      </c>
      <c r="C331" s="2" t="s">
        <v>363</v>
      </c>
      <c r="D331" s="2" t="s">
        <v>488</v>
      </c>
      <c r="E331" s="4">
        <f>SUM(F331:AEX331)</f>
        <v>0</v>
      </c>
    </row>
    <row r="332" spans="1:18">
      <c r="A332" s="43">
        <v>10103</v>
      </c>
      <c r="B332" s="2" t="s">
        <v>163</v>
      </c>
      <c r="C332" s="2" t="s">
        <v>163</v>
      </c>
      <c r="D332" s="2" t="s">
        <v>489</v>
      </c>
      <c r="E332" s="4">
        <f>SUM(F332:AEX332)</f>
        <v>0</v>
      </c>
      <c r="R332" s="1"/>
    </row>
    <row r="333" spans="1:18">
      <c r="A333" s="43">
        <v>90606</v>
      </c>
      <c r="B333" s="2" t="s">
        <v>114</v>
      </c>
      <c r="C333" s="2" t="s">
        <v>302</v>
      </c>
      <c r="D333" s="2" t="s">
        <v>490</v>
      </c>
      <c r="E333" s="4">
        <f>SUM(F333:AEX333)</f>
        <v>0</v>
      </c>
    </row>
    <row r="334" spans="1:18">
      <c r="A334" s="43">
        <v>90502</v>
      </c>
      <c r="B334" s="2" t="s">
        <v>114</v>
      </c>
      <c r="C334" s="2" t="s">
        <v>308</v>
      </c>
      <c r="D334" s="2" t="s">
        <v>491</v>
      </c>
      <c r="E334" s="4">
        <f>SUM(F334:AEX334)</f>
        <v>0</v>
      </c>
    </row>
    <row r="335" spans="1:18" ht="24">
      <c r="A335" s="43">
        <v>120105</v>
      </c>
      <c r="B335" s="2" t="s">
        <v>191</v>
      </c>
      <c r="C335" s="2" t="s">
        <v>289</v>
      </c>
      <c r="D335" s="2" t="s">
        <v>492</v>
      </c>
      <c r="E335" s="4">
        <f>SUM(F335:AEX335)</f>
        <v>0</v>
      </c>
    </row>
    <row r="336" spans="1:18" ht="24">
      <c r="A336" s="43">
        <v>120401</v>
      </c>
      <c r="B336" s="2" t="s">
        <v>191</v>
      </c>
      <c r="C336" s="2" t="s">
        <v>493</v>
      </c>
      <c r="D336" s="2" t="s">
        <v>494</v>
      </c>
      <c r="E336" s="4">
        <f>SUM(F336:AEX336)</f>
        <v>0</v>
      </c>
    </row>
    <row r="337" spans="1:5">
      <c r="A337" s="43">
        <v>60402</v>
      </c>
      <c r="B337" s="2" t="s">
        <v>158</v>
      </c>
      <c r="C337" s="2" t="s">
        <v>332</v>
      </c>
      <c r="D337" s="2" t="s">
        <v>495</v>
      </c>
      <c r="E337" s="4">
        <f>SUM(F337:AEX337)</f>
        <v>0</v>
      </c>
    </row>
    <row r="338" spans="1:5" ht="24">
      <c r="A338" s="43">
        <v>120504</v>
      </c>
      <c r="B338" s="2" t="s">
        <v>191</v>
      </c>
      <c r="C338" s="2" t="s">
        <v>447</v>
      </c>
      <c r="D338" s="2" t="s">
        <v>496</v>
      </c>
      <c r="E338" s="4">
        <f>SUM(F338:AEX338)</f>
        <v>0</v>
      </c>
    </row>
    <row r="339" spans="1:5">
      <c r="A339" s="43">
        <v>90302</v>
      </c>
      <c r="B339" s="2" t="s">
        <v>114</v>
      </c>
      <c r="C339" s="2" t="s">
        <v>284</v>
      </c>
      <c r="D339" s="2" t="s">
        <v>497</v>
      </c>
      <c r="E339" s="4">
        <f>SUM(F339:AEX339)</f>
        <v>0</v>
      </c>
    </row>
    <row r="340" spans="1:5" ht="24">
      <c r="A340" s="43">
        <v>120305</v>
      </c>
      <c r="B340" s="2" t="s">
        <v>191</v>
      </c>
      <c r="C340" s="2" t="s">
        <v>380</v>
      </c>
      <c r="D340" s="2" t="s">
        <v>498</v>
      </c>
      <c r="E340" s="4">
        <f>SUM(F340:AEX340)</f>
        <v>0</v>
      </c>
    </row>
    <row r="341" spans="1:5">
      <c r="A341" s="43">
        <v>41402</v>
      </c>
      <c r="B341" s="2" t="s">
        <v>154</v>
      </c>
      <c r="C341" s="2" t="s">
        <v>373</v>
      </c>
      <c r="D341" s="2" t="s">
        <v>499</v>
      </c>
      <c r="E341" s="4">
        <f>SUM(F341:AEX341)</f>
        <v>0</v>
      </c>
    </row>
    <row r="342" spans="1:5">
      <c r="A342" s="43">
        <v>41303</v>
      </c>
      <c r="B342" s="2" t="s">
        <v>154</v>
      </c>
      <c r="C342" s="2" t="s">
        <v>441</v>
      </c>
      <c r="D342" s="2" t="s">
        <v>500</v>
      </c>
      <c r="E342" s="4">
        <f>SUM(F342:AEX342)</f>
        <v>0</v>
      </c>
    </row>
    <row r="343" spans="1:5">
      <c r="A343" s="43">
        <v>50103</v>
      </c>
      <c r="B343" s="2" t="s">
        <v>151</v>
      </c>
      <c r="C343" s="2" t="s">
        <v>269</v>
      </c>
      <c r="D343" s="2" t="s">
        <v>269</v>
      </c>
      <c r="E343" s="4">
        <f>SUM(F343:AEX343)</f>
        <v>0</v>
      </c>
    </row>
    <row r="344" spans="1:5">
      <c r="A344" s="43">
        <v>60202</v>
      </c>
      <c r="B344" s="2" t="s">
        <v>158</v>
      </c>
      <c r="C344" s="2" t="s">
        <v>350</v>
      </c>
      <c r="D344" s="2" t="s">
        <v>134</v>
      </c>
      <c r="E344" s="4">
        <f>SUM(F344:AEX344)</f>
        <v>0</v>
      </c>
    </row>
    <row r="345" spans="1:5">
      <c r="A345" s="43">
        <v>130405</v>
      </c>
      <c r="B345" s="2" t="s">
        <v>102</v>
      </c>
      <c r="C345" s="2" t="s">
        <v>259</v>
      </c>
      <c r="D345" s="2" t="s">
        <v>501</v>
      </c>
      <c r="E345" s="4">
        <f>SUM(F345:AEX345)</f>
        <v>0</v>
      </c>
    </row>
    <row r="346" spans="1:5">
      <c r="A346" s="43">
        <v>80601</v>
      </c>
      <c r="B346" s="2" t="s">
        <v>99</v>
      </c>
      <c r="C346" s="2" t="s">
        <v>471</v>
      </c>
      <c r="D346" s="2" t="s">
        <v>502</v>
      </c>
      <c r="E346" s="4">
        <f>SUM(F346:AEX346)</f>
        <v>0</v>
      </c>
    </row>
    <row r="347" spans="1:5">
      <c r="A347" s="43">
        <v>40604</v>
      </c>
      <c r="B347" s="2" t="s">
        <v>154</v>
      </c>
      <c r="C347" s="2" t="s">
        <v>171</v>
      </c>
      <c r="D347" s="2" t="s">
        <v>154</v>
      </c>
      <c r="E347" s="4">
        <f>SUM(F347:AEX347)</f>
        <v>0</v>
      </c>
    </row>
    <row r="348" spans="1:5">
      <c r="A348" s="43">
        <v>90203</v>
      </c>
      <c r="B348" s="2" t="s">
        <v>114</v>
      </c>
      <c r="C348" s="2" t="s">
        <v>435</v>
      </c>
      <c r="D348" s="2" t="s">
        <v>503</v>
      </c>
      <c r="E348" s="4">
        <f>SUM(F348:AEX348)</f>
        <v>0</v>
      </c>
    </row>
    <row r="349" spans="1:5">
      <c r="A349" s="43">
        <v>60203</v>
      </c>
      <c r="B349" s="2" t="s">
        <v>158</v>
      </c>
      <c r="C349" s="2" t="s">
        <v>350</v>
      </c>
      <c r="D349" s="2" t="s">
        <v>504</v>
      </c>
      <c r="E349" s="4">
        <f>SUM(F349:AEX349)</f>
        <v>0</v>
      </c>
    </row>
    <row r="350" spans="1:5">
      <c r="A350" s="43">
        <v>70405</v>
      </c>
      <c r="B350" s="2" t="s">
        <v>268</v>
      </c>
      <c r="C350" s="2" t="s">
        <v>328</v>
      </c>
      <c r="D350" s="2" t="s">
        <v>505</v>
      </c>
      <c r="E350" s="4">
        <f>SUM(F350:AEX350)</f>
        <v>0</v>
      </c>
    </row>
    <row r="351" spans="1:5">
      <c r="A351" s="43">
        <v>130305</v>
      </c>
      <c r="B351" s="2" t="s">
        <v>102</v>
      </c>
      <c r="C351" s="2" t="s">
        <v>222</v>
      </c>
      <c r="D351" s="2" t="s">
        <v>506</v>
      </c>
      <c r="E351" s="4">
        <f>SUM(F351:AEX351)</f>
        <v>0</v>
      </c>
    </row>
    <row r="352" spans="1:5">
      <c r="A352" s="43">
        <v>130306</v>
      </c>
      <c r="B352" s="2" t="s">
        <v>102</v>
      </c>
      <c r="C352" s="2" t="s">
        <v>222</v>
      </c>
      <c r="D352" s="2" t="s">
        <v>507</v>
      </c>
      <c r="E352" s="4">
        <f>SUM(F352:AEX352)</f>
        <v>0</v>
      </c>
    </row>
    <row r="353" spans="1:18">
      <c r="A353" s="43">
        <v>30105</v>
      </c>
      <c r="B353" s="2" t="s">
        <v>144</v>
      </c>
      <c r="C353" s="2" t="s">
        <v>144</v>
      </c>
      <c r="D353" s="2" t="s">
        <v>508</v>
      </c>
      <c r="E353" s="4">
        <f>SUM(F353:AEX353)</f>
        <v>0</v>
      </c>
      <c r="R353" s="1"/>
    </row>
    <row r="354" spans="1:18">
      <c r="A354" s="43">
        <v>10208</v>
      </c>
      <c r="B354" s="2" t="s">
        <v>163</v>
      </c>
      <c r="C354" s="2" t="s">
        <v>164</v>
      </c>
      <c r="D354" s="2" t="s">
        <v>509</v>
      </c>
      <c r="E354" s="4">
        <f>SUM(F354:AEX354)</f>
        <v>0</v>
      </c>
      <c r="R354" s="1"/>
    </row>
    <row r="355" spans="1:18">
      <c r="A355" s="43">
        <v>20603</v>
      </c>
      <c r="B355" s="2" t="s">
        <v>212</v>
      </c>
      <c r="C355" s="2" t="s">
        <v>213</v>
      </c>
      <c r="D355" s="2" t="s">
        <v>212</v>
      </c>
      <c r="E355" s="4">
        <f>SUM(F355:AEX355)</f>
        <v>0</v>
      </c>
      <c r="R355" s="1"/>
    </row>
    <row r="356" spans="1:18">
      <c r="A356" s="43">
        <v>30302</v>
      </c>
      <c r="B356" s="2" t="s">
        <v>144</v>
      </c>
      <c r="C356" s="2" t="s">
        <v>424</v>
      </c>
      <c r="D356" s="2" t="s">
        <v>510</v>
      </c>
      <c r="E356" s="4">
        <f>SUM(F356:AEX356)</f>
        <v>0</v>
      </c>
      <c r="R356" s="1"/>
    </row>
    <row r="357" spans="1:18">
      <c r="A357" s="43">
        <v>40303</v>
      </c>
      <c r="B357" s="2" t="s">
        <v>154</v>
      </c>
      <c r="C357" s="2" t="s">
        <v>253</v>
      </c>
      <c r="D357" s="2" t="s">
        <v>511</v>
      </c>
      <c r="E357" s="4">
        <f>SUM(F357:AEX357)</f>
        <v>0</v>
      </c>
    </row>
    <row r="358" spans="1:18">
      <c r="A358" s="43">
        <v>70404</v>
      </c>
      <c r="B358" s="2" t="s">
        <v>268</v>
      </c>
      <c r="C358" s="2" t="s">
        <v>328</v>
      </c>
      <c r="D358" s="2" t="s">
        <v>389</v>
      </c>
      <c r="E358" s="4">
        <f>SUM(F358:AEX358)</f>
        <v>0</v>
      </c>
    </row>
    <row r="359" spans="1:18">
      <c r="A359" s="43">
        <v>90802</v>
      </c>
      <c r="B359" s="2" t="s">
        <v>114</v>
      </c>
      <c r="C359" s="2" t="s">
        <v>118</v>
      </c>
      <c r="D359" s="2" t="s">
        <v>512</v>
      </c>
      <c r="E359" s="4">
        <f>SUM(F359:AEX359)</f>
        <v>0</v>
      </c>
    </row>
    <row r="360" spans="1:18">
      <c r="A360" s="43">
        <v>30115</v>
      </c>
      <c r="B360" s="2" t="s">
        <v>144</v>
      </c>
      <c r="C360" s="2" t="s">
        <v>144</v>
      </c>
      <c r="D360" s="2" t="s">
        <v>513</v>
      </c>
      <c r="E360" s="4">
        <f>SUM(F360:AEX360)</f>
        <v>0</v>
      </c>
    </row>
    <row r="361" spans="1:18">
      <c r="A361" s="43">
        <v>30502</v>
      </c>
      <c r="B361" s="2" t="s">
        <v>144</v>
      </c>
      <c r="C361" s="2" t="s">
        <v>410</v>
      </c>
      <c r="D361" s="2" t="s">
        <v>514</v>
      </c>
      <c r="E361" s="4">
        <f>SUM(F361:AEX361)</f>
        <v>0</v>
      </c>
    </row>
    <row r="362" spans="1:18">
      <c r="A362" s="43">
        <v>50314</v>
      </c>
      <c r="B362" s="2" t="s">
        <v>151</v>
      </c>
      <c r="C362" s="2" t="s">
        <v>181</v>
      </c>
      <c r="D362" s="2" t="s">
        <v>515</v>
      </c>
      <c r="E362" s="4">
        <f>SUM(F362:AEX362)</f>
        <v>0</v>
      </c>
    </row>
    <row r="363" spans="1:18">
      <c r="A363" s="43">
        <v>41403</v>
      </c>
      <c r="B363" s="2" t="s">
        <v>154</v>
      </c>
      <c r="C363" s="2" t="s">
        <v>373</v>
      </c>
      <c r="D363" s="2" t="s">
        <v>516</v>
      </c>
      <c r="E363" s="4">
        <f>SUM(F363:AEX363)</f>
        <v>0</v>
      </c>
    </row>
    <row r="364" spans="1:18">
      <c r="A364" s="43">
        <v>40611</v>
      </c>
      <c r="B364" s="2" t="s">
        <v>154</v>
      </c>
      <c r="C364" s="2" t="s">
        <v>171</v>
      </c>
      <c r="D364" s="2" t="s">
        <v>517</v>
      </c>
      <c r="E364" s="4">
        <f>SUM(F364:AEX364)</f>
        <v>0</v>
      </c>
    </row>
    <row r="365" spans="1:18">
      <c r="A365" s="43">
        <v>40612</v>
      </c>
      <c r="B365" s="2" t="s">
        <v>154</v>
      </c>
      <c r="C365" s="2" t="s">
        <v>171</v>
      </c>
      <c r="D365" s="2" t="s">
        <v>518</v>
      </c>
      <c r="E365" s="4">
        <f>SUM(F365:AEX365)</f>
        <v>0</v>
      </c>
    </row>
    <row r="366" spans="1:18" ht="24">
      <c r="A366" s="43">
        <v>120313</v>
      </c>
      <c r="B366" s="2" t="s">
        <v>191</v>
      </c>
      <c r="C366" s="2" t="s">
        <v>380</v>
      </c>
      <c r="D366" s="2" t="s">
        <v>519</v>
      </c>
      <c r="E366" s="4">
        <f>SUM(F366:AEX366)</f>
        <v>0</v>
      </c>
    </row>
    <row r="367" spans="1:18" ht="24">
      <c r="A367" s="43">
        <v>120315</v>
      </c>
      <c r="B367" s="2" t="s">
        <v>191</v>
      </c>
      <c r="C367" s="2" t="s">
        <v>380</v>
      </c>
      <c r="D367" s="2" t="s">
        <v>520</v>
      </c>
      <c r="E367" s="4">
        <f>SUM(F367:AEX367)</f>
        <v>0</v>
      </c>
    </row>
    <row r="368" spans="1:18">
      <c r="A368" s="43">
        <v>41007</v>
      </c>
      <c r="B368" s="2" t="s">
        <v>154</v>
      </c>
      <c r="C368" s="2" t="s">
        <v>339</v>
      </c>
      <c r="D368" s="2" t="s">
        <v>521</v>
      </c>
      <c r="E368" s="4">
        <f>SUM(F368:AEX368)</f>
        <v>0</v>
      </c>
    </row>
    <row r="369" spans="1:18">
      <c r="A369" s="43">
        <v>40702</v>
      </c>
      <c r="B369" s="2" t="s">
        <v>154</v>
      </c>
      <c r="C369" s="2" t="s">
        <v>286</v>
      </c>
      <c r="D369" s="2" t="s">
        <v>522</v>
      </c>
      <c r="E369" s="4">
        <f>SUM(F369:AEX369)</f>
        <v>0</v>
      </c>
    </row>
    <row r="370" spans="1:18">
      <c r="A370" s="43">
        <v>90903</v>
      </c>
      <c r="B370" s="2" t="s">
        <v>114</v>
      </c>
      <c r="C370" s="2" t="s">
        <v>181</v>
      </c>
      <c r="D370" s="2" t="s">
        <v>523</v>
      </c>
      <c r="E370" s="4">
        <f>SUM(F370:AEX370)</f>
        <v>0</v>
      </c>
    </row>
    <row r="371" spans="1:18">
      <c r="A371" s="43">
        <v>90307</v>
      </c>
      <c r="B371" s="2" t="s">
        <v>114</v>
      </c>
      <c r="C371" s="2" t="s">
        <v>284</v>
      </c>
      <c r="D371" s="2" t="s">
        <v>524</v>
      </c>
      <c r="E371" s="4">
        <f>SUM(F371:AEX371)</f>
        <v>0</v>
      </c>
    </row>
    <row r="372" spans="1:18" ht="24">
      <c r="A372" s="43">
        <v>120505</v>
      </c>
      <c r="B372" s="2" t="s">
        <v>191</v>
      </c>
      <c r="C372" s="2" t="s">
        <v>447</v>
      </c>
      <c r="D372" s="2" t="s">
        <v>525</v>
      </c>
      <c r="E372" s="4">
        <f>SUM(F372:AEX372)</f>
        <v>0</v>
      </c>
    </row>
    <row r="373" spans="1:18">
      <c r="A373" s="43">
        <v>70704</v>
      </c>
      <c r="B373" s="2" t="s">
        <v>268</v>
      </c>
      <c r="C373" s="2" t="s">
        <v>453</v>
      </c>
      <c r="D373" s="2" t="s">
        <v>526</v>
      </c>
      <c r="E373" s="4">
        <f>SUM(F373:AEX373)</f>
        <v>0</v>
      </c>
    </row>
    <row r="374" spans="1:18">
      <c r="A374" s="43">
        <v>40513</v>
      </c>
      <c r="B374" s="2" t="s">
        <v>154</v>
      </c>
      <c r="C374" s="2" t="s">
        <v>236</v>
      </c>
      <c r="D374" s="2" t="s">
        <v>527</v>
      </c>
      <c r="E374" s="4">
        <f>SUM(F374:AEX374)</f>
        <v>0</v>
      </c>
    </row>
    <row r="375" spans="1:18">
      <c r="A375" s="43">
        <v>70705</v>
      </c>
      <c r="B375" s="2" t="s">
        <v>268</v>
      </c>
      <c r="C375" s="2" t="s">
        <v>453</v>
      </c>
      <c r="D375" s="2" t="s">
        <v>528</v>
      </c>
      <c r="E375" s="4">
        <f>SUM(F375:AEX375)</f>
        <v>0</v>
      </c>
    </row>
    <row r="376" spans="1:18">
      <c r="A376" s="43">
        <v>91203</v>
      </c>
      <c r="B376" s="2" t="s">
        <v>114</v>
      </c>
      <c r="C376" s="2" t="s">
        <v>242</v>
      </c>
      <c r="D376" s="2" t="s">
        <v>528</v>
      </c>
      <c r="E376" s="4">
        <f>SUM(F376:AEX376)</f>
        <v>0</v>
      </c>
    </row>
    <row r="377" spans="1:18">
      <c r="A377" s="43">
        <v>130307</v>
      </c>
      <c r="B377" s="2" t="s">
        <v>102</v>
      </c>
      <c r="C377" s="2" t="s">
        <v>222</v>
      </c>
      <c r="D377" s="2" t="s">
        <v>528</v>
      </c>
      <c r="E377" s="4">
        <f>SUM(F377:AEX377)</f>
        <v>0</v>
      </c>
    </row>
    <row r="378" spans="1:18">
      <c r="A378" s="43">
        <v>60303</v>
      </c>
      <c r="B378" s="2" t="s">
        <v>158</v>
      </c>
      <c r="C378" s="2" t="s">
        <v>406</v>
      </c>
      <c r="D378" s="2" t="s">
        <v>529</v>
      </c>
      <c r="E378" s="4">
        <f>SUM(F378:AEX378)</f>
        <v>0</v>
      </c>
    </row>
    <row r="379" spans="1:18">
      <c r="A379" s="43">
        <v>70602</v>
      </c>
      <c r="B379" s="2" t="s">
        <v>268</v>
      </c>
      <c r="C379" s="2" t="s">
        <v>248</v>
      </c>
      <c r="D379" s="2" t="s">
        <v>530</v>
      </c>
      <c r="E379" s="4">
        <f>SUM(F379:AEX379)</f>
        <v>0</v>
      </c>
    </row>
    <row r="380" spans="1:18">
      <c r="A380" s="43">
        <v>20403</v>
      </c>
      <c r="B380" s="2" t="s">
        <v>212</v>
      </c>
      <c r="C380" s="2" t="s">
        <v>249</v>
      </c>
      <c r="D380" s="2" t="s">
        <v>531</v>
      </c>
      <c r="E380" s="4">
        <f>SUM(F380:AEX380)</f>
        <v>0</v>
      </c>
      <c r="R380" s="1"/>
    </row>
    <row r="381" spans="1:18">
      <c r="A381" s="43">
        <v>60302</v>
      </c>
      <c r="B381" s="2" t="s">
        <v>158</v>
      </c>
      <c r="C381" s="2" t="s">
        <v>406</v>
      </c>
      <c r="D381" s="2" t="s">
        <v>532</v>
      </c>
      <c r="E381" s="4">
        <f>SUM(F381:AEX381)</f>
        <v>0</v>
      </c>
    </row>
    <row r="382" spans="1:18">
      <c r="A382" s="43">
        <v>70204</v>
      </c>
      <c r="B382" s="2" t="s">
        <v>268</v>
      </c>
      <c r="C382" s="2" t="s">
        <v>348</v>
      </c>
      <c r="D382" s="2" t="s">
        <v>533</v>
      </c>
      <c r="E382" s="4">
        <f>SUM(F382:AEX382)</f>
        <v>0</v>
      </c>
    </row>
    <row r="383" spans="1:18">
      <c r="A383" s="43">
        <v>60304</v>
      </c>
      <c r="B383" s="2" t="s">
        <v>158</v>
      </c>
      <c r="C383" s="2" t="s">
        <v>406</v>
      </c>
      <c r="D383" s="2" t="s">
        <v>534</v>
      </c>
      <c r="E383" s="4">
        <f>SUM(F383:AEX383)</f>
        <v>0</v>
      </c>
    </row>
    <row r="384" spans="1:18">
      <c r="A384" s="43">
        <v>70406</v>
      </c>
      <c r="B384" s="2" t="s">
        <v>268</v>
      </c>
      <c r="C384" s="2" t="s">
        <v>328</v>
      </c>
      <c r="D384" s="2" t="s">
        <v>534</v>
      </c>
      <c r="E384" s="4">
        <f>SUM(F384:AEX384)</f>
        <v>0</v>
      </c>
    </row>
    <row r="385" spans="1:18">
      <c r="A385" s="43">
        <v>70205</v>
      </c>
      <c r="B385" s="2" t="s">
        <v>268</v>
      </c>
      <c r="C385" s="2" t="s">
        <v>348</v>
      </c>
      <c r="D385" s="2" t="s">
        <v>535</v>
      </c>
      <c r="E385" s="4">
        <f>SUM(F385:AEX385)</f>
        <v>0</v>
      </c>
    </row>
    <row r="386" spans="1:18">
      <c r="A386" s="43">
        <v>90204</v>
      </c>
      <c r="B386" s="2" t="s">
        <v>114</v>
      </c>
      <c r="C386" s="2" t="s">
        <v>435</v>
      </c>
      <c r="D386" s="2" t="s">
        <v>536</v>
      </c>
      <c r="E386" s="4">
        <f>SUM(F386:AEX386)</f>
        <v>0</v>
      </c>
    </row>
    <row r="387" spans="1:18">
      <c r="A387" s="43">
        <v>20502</v>
      </c>
      <c r="B387" s="2" t="s">
        <v>212</v>
      </c>
      <c r="C387" s="2" t="s">
        <v>357</v>
      </c>
      <c r="D387" s="2" t="s">
        <v>537</v>
      </c>
      <c r="E387" s="4">
        <f>SUM(F387:AEX387)</f>
        <v>0</v>
      </c>
      <c r="R387" s="1"/>
    </row>
    <row r="388" spans="1:18">
      <c r="A388" s="43">
        <v>70706</v>
      </c>
      <c r="B388" s="2" t="s">
        <v>268</v>
      </c>
      <c r="C388" s="2" t="s">
        <v>453</v>
      </c>
      <c r="D388" s="2" t="s">
        <v>538</v>
      </c>
      <c r="E388" s="4">
        <f>SUM(F388:AEX388)</f>
        <v>0</v>
      </c>
    </row>
    <row r="389" spans="1:18">
      <c r="A389" s="43">
        <v>20102</v>
      </c>
      <c r="B389" s="2" t="s">
        <v>212</v>
      </c>
      <c r="C389" s="2" t="s">
        <v>219</v>
      </c>
      <c r="D389" s="2" t="s">
        <v>539</v>
      </c>
      <c r="E389" s="4">
        <f>SUM(F389:AEX389)</f>
        <v>0</v>
      </c>
      <c r="R389" s="1"/>
    </row>
    <row r="390" spans="1:18">
      <c r="A390" s="43">
        <v>41304</v>
      </c>
      <c r="B390" s="2" t="s">
        <v>154</v>
      </c>
      <c r="C390" s="2" t="s">
        <v>441</v>
      </c>
      <c r="D390" s="2" t="s">
        <v>539</v>
      </c>
      <c r="E390" s="4">
        <f>SUM(F390:AEX390)</f>
        <v>0</v>
      </c>
    </row>
    <row r="391" spans="1:18">
      <c r="A391" s="43">
        <v>90904</v>
      </c>
      <c r="B391" s="2" t="s">
        <v>114</v>
      </c>
      <c r="C391" s="2" t="s">
        <v>181</v>
      </c>
      <c r="D391" s="2" t="s">
        <v>540</v>
      </c>
      <c r="E391" s="4">
        <f>SUM(F391:AEX391)</f>
        <v>0</v>
      </c>
    </row>
    <row r="392" spans="1:18">
      <c r="A392" s="43">
        <v>70102</v>
      </c>
      <c r="B392" s="2" t="s">
        <v>268</v>
      </c>
      <c r="C392" s="2" t="s">
        <v>400</v>
      </c>
      <c r="D392" s="2" t="s">
        <v>541</v>
      </c>
      <c r="E392" s="4">
        <f>SUM(F392:AEX392)</f>
        <v>0</v>
      </c>
    </row>
    <row r="393" spans="1:18">
      <c r="A393" s="43">
        <v>130902</v>
      </c>
      <c r="B393" s="2" t="s">
        <v>102</v>
      </c>
      <c r="C393" s="2" t="s">
        <v>322</v>
      </c>
      <c r="D393" s="2" t="s">
        <v>542</v>
      </c>
      <c r="E393" s="4">
        <f>SUM(F393:AEX393)</f>
        <v>0</v>
      </c>
    </row>
    <row r="394" spans="1:18">
      <c r="A394" s="43">
        <v>30203</v>
      </c>
      <c r="B394" s="2" t="s">
        <v>144</v>
      </c>
      <c r="C394" s="2" t="s">
        <v>414</v>
      </c>
      <c r="D394" s="2" t="s">
        <v>543</v>
      </c>
      <c r="E394" s="4">
        <f>SUM(F394:AEX394)</f>
        <v>0</v>
      </c>
      <c r="R394" s="1"/>
    </row>
    <row r="395" spans="1:18">
      <c r="A395" s="43">
        <v>30303</v>
      </c>
      <c r="B395" s="2" t="s">
        <v>144</v>
      </c>
      <c r="C395" s="2" t="s">
        <v>424</v>
      </c>
      <c r="D395" s="2" t="s">
        <v>544</v>
      </c>
      <c r="E395" s="4">
        <f>SUM(F395:AEX395)</f>
        <v>0</v>
      </c>
      <c r="R395" s="1"/>
    </row>
    <row r="396" spans="1:18">
      <c r="A396" s="43">
        <v>70302</v>
      </c>
      <c r="B396" s="2" t="s">
        <v>268</v>
      </c>
      <c r="C396" s="2" t="s">
        <v>268</v>
      </c>
      <c r="D396" s="2" t="s">
        <v>544</v>
      </c>
      <c r="E396" s="4">
        <f>SUM(F396:AEX396)</f>
        <v>0</v>
      </c>
    </row>
    <row r="397" spans="1:18">
      <c r="A397" s="43">
        <v>70109</v>
      </c>
      <c r="B397" s="2" t="s">
        <v>268</v>
      </c>
      <c r="C397" s="2" t="s">
        <v>400</v>
      </c>
      <c r="D397" s="2" t="s">
        <v>545</v>
      </c>
      <c r="E397" s="4">
        <f>SUM(F397:AEX397)</f>
        <v>0</v>
      </c>
    </row>
    <row r="398" spans="1:18" ht="24">
      <c r="A398" s="43">
        <v>20108</v>
      </c>
      <c r="B398" s="2" t="s">
        <v>212</v>
      </c>
      <c r="C398" s="2" t="s">
        <v>219</v>
      </c>
      <c r="D398" s="2" t="s">
        <v>546</v>
      </c>
      <c r="E398" s="4">
        <f>SUM(F398:AEX398)</f>
        <v>0</v>
      </c>
    </row>
    <row r="399" spans="1:18">
      <c r="A399" s="43">
        <v>90407</v>
      </c>
      <c r="B399" s="2" t="s">
        <v>114</v>
      </c>
      <c r="C399" s="2" t="s">
        <v>238</v>
      </c>
      <c r="D399" s="2" t="s">
        <v>323</v>
      </c>
      <c r="E399" s="4">
        <f>SUM(F399:AEX399)</f>
        <v>0</v>
      </c>
    </row>
    <row r="400" spans="1:18">
      <c r="A400" s="43">
        <v>130406</v>
      </c>
      <c r="B400" s="2" t="s">
        <v>102</v>
      </c>
      <c r="C400" s="2" t="s">
        <v>259</v>
      </c>
      <c r="D400" s="2" t="s">
        <v>547</v>
      </c>
      <c r="E400" s="4">
        <f>SUM(F400:AEX400)</f>
        <v>0</v>
      </c>
    </row>
    <row r="401" spans="1:18">
      <c r="A401" s="43">
        <v>60704</v>
      </c>
      <c r="B401" s="2" t="s">
        <v>158</v>
      </c>
      <c r="C401" s="2" t="s">
        <v>353</v>
      </c>
      <c r="D401" s="2" t="s">
        <v>548</v>
      </c>
      <c r="E401" s="4">
        <f>SUM(F401:AEX401)</f>
        <v>0</v>
      </c>
    </row>
    <row r="402" spans="1:18">
      <c r="A402" s="43">
        <v>70103</v>
      </c>
      <c r="B402" s="2" t="s">
        <v>268</v>
      </c>
      <c r="C402" s="2" t="s">
        <v>400</v>
      </c>
      <c r="D402" s="2" t="s">
        <v>549</v>
      </c>
      <c r="E402" s="4">
        <f>SUM(F402:AEX402)</f>
        <v>0</v>
      </c>
    </row>
    <row r="403" spans="1:18">
      <c r="A403" s="43">
        <v>70206</v>
      </c>
      <c r="B403" s="2" t="s">
        <v>268</v>
      </c>
      <c r="C403" s="2" t="s">
        <v>348</v>
      </c>
      <c r="D403" s="2" t="s">
        <v>550</v>
      </c>
      <c r="E403" s="4">
        <f>SUM(F403:AEX403)</f>
        <v>0</v>
      </c>
    </row>
    <row r="404" spans="1:18">
      <c r="A404" s="43">
        <v>90504</v>
      </c>
      <c r="B404" s="2" t="s">
        <v>114</v>
      </c>
      <c r="C404" s="2" t="s">
        <v>308</v>
      </c>
      <c r="D404" s="2" t="s">
        <v>551</v>
      </c>
      <c r="E404" s="4">
        <f>SUM(F404:AEX404)</f>
        <v>0</v>
      </c>
    </row>
    <row r="405" spans="1:18">
      <c r="A405" s="43">
        <v>70207</v>
      </c>
      <c r="B405" s="2" t="s">
        <v>268</v>
      </c>
      <c r="C405" s="2" t="s">
        <v>348</v>
      </c>
      <c r="D405" s="2" t="s">
        <v>552</v>
      </c>
      <c r="E405" s="4">
        <f>SUM(F405:AEX405)</f>
        <v>0</v>
      </c>
    </row>
    <row r="406" spans="1:18">
      <c r="A406" s="43">
        <v>40902</v>
      </c>
      <c r="B406" s="2" t="s">
        <v>154</v>
      </c>
      <c r="C406" s="2" t="s">
        <v>361</v>
      </c>
      <c r="D406" s="2" t="s">
        <v>553</v>
      </c>
      <c r="E406" s="4">
        <f>SUM(F406:AEX406)</f>
        <v>0</v>
      </c>
    </row>
    <row r="407" spans="1:18">
      <c r="A407" s="43">
        <v>60603</v>
      </c>
      <c r="B407" s="2" t="s">
        <v>158</v>
      </c>
      <c r="C407" s="2" t="s">
        <v>342</v>
      </c>
      <c r="D407" s="2" t="s">
        <v>554</v>
      </c>
      <c r="E407" s="4">
        <f>SUM(F407:AEX407)</f>
        <v>0</v>
      </c>
    </row>
    <row r="408" spans="1:18">
      <c r="A408" s="43">
        <v>20503</v>
      </c>
      <c r="B408" s="2" t="s">
        <v>212</v>
      </c>
      <c r="C408" s="2" t="s">
        <v>357</v>
      </c>
      <c r="D408" s="2" t="s">
        <v>555</v>
      </c>
      <c r="E408" s="4">
        <f>SUM(F408:AEX408)</f>
        <v>0</v>
      </c>
      <c r="R408" s="1"/>
    </row>
    <row r="409" spans="1:18">
      <c r="A409" s="43">
        <v>90905</v>
      </c>
      <c r="B409" s="2" t="s">
        <v>114</v>
      </c>
      <c r="C409" s="2" t="s">
        <v>181</v>
      </c>
      <c r="D409" s="2" t="s">
        <v>556</v>
      </c>
      <c r="E409" s="4">
        <f>SUM(F409:AEX409)</f>
        <v>0</v>
      </c>
    </row>
    <row r="410" spans="1:18" ht="24">
      <c r="A410" s="43">
        <v>120506</v>
      </c>
      <c r="B410" s="2" t="s">
        <v>191</v>
      </c>
      <c r="C410" s="2" t="s">
        <v>447</v>
      </c>
      <c r="D410" s="2" t="s">
        <v>557</v>
      </c>
      <c r="E410" s="4">
        <f>SUM(F410:AEX410)</f>
        <v>0</v>
      </c>
    </row>
    <row r="411" spans="1:18">
      <c r="A411" s="43">
        <v>60605</v>
      </c>
      <c r="B411" s="2" t="s">
        <v>158</v>
      </c>
      <c r="C411" s="2" t="s">
        <v>342</v>
      </c>
      <c r="D411" s="2" t="s">
        <v>558</v>
      </c>
      <c r="E411" s="4">
        <f>SUM(F411:AEX411)</f>
        <v>0</v>
      </c>
    </row>
    <row r="412" spans="1:18">
      <c r="A412" s="43">
        <v>70208</v>
      </c>
      <c r="B412" s="2" t="s">
        <v>268</v>
      </c>
      <c r="C412" s="2" t="s">
        <v>348</v>
      </c>
      <c r="D412" s="2" t="s">
        <v>558</v>
      </c>
      <c r="E412" s="4">
        <f>SUM(F412:AEX412)</f>
        <v>0</v>
      </c>
    </row>
    <row r="413" spans="1:18" ht="24">
      <c r="A413" s="43">
        <v>120510</v>
      </c>
      <c r="B413" s="2" t="s">
        <v>191</v>
      </c>
      <c r="C413" s="2" t="s">
        <v>447</v>
      </c>
      <c r="D413" s="2" t="s">
        <v>559</v>
      </c>
      <c r="E413" s="4">
        <f>SUM(F413:AEX413)</f>
        <v>0</v>
      </c>
    </row>
    <row r="414" spans="1:18">
      <c r="A414" s="43">
        <v>20504</v>
      </c>
      <c r="B414" s="2" t="s">
        <v>212</v>
      </c>
      <c r="C414" s="2" t="s">
        <v>357</v>
      </c>
      <c r="D414" s="2" t="s">
        <v>560</v>
      </c>
      <c r="E414" s="4">
        <f>SUM(F414:AEX414)</f>
        <v>0</v>
      </c>
      <c r="R414" s="1"/>
    </row>
    <row r="415" spans="1:18">
      <c r="A415" s="43">
        <v>90303</v>
      </c>
      <c r="B415" s="2" t="s">
        <v>114</v>
      </c>
      <c r="C415" s="2" t="s">
        <v>284</v>
      </c>
      <c r="D415" s="2" t="s">
        <v>561</v>
      </c>
      <c r="E415" s="4">
        <f>SUM(F415:AEX415)</f>
        <v>0</v>
      </c>
    </row>
    <row r="416" spans="1:18" ht="24">
      <c r="A416" s="43">
        <v>120507</v>
      </c>
      <c r="B416" s="2" t="s">
        <v>191</v>
      </c>
      <c r="C416" s="2" t="s">
        <v>447</v>
      </c>
      <c r="D416" s="2" t="s">
        <v>562</v>
      </c>
      <c r="E416" s="4">
        <f>SUM(F416:AEX416)</f>
        <v>0</v>
      </c>
    </row>
    <row r="417" spans="1:18" ht="24">
      <c r="A417" s="43">
        <v>120511</v>
      </c>
      <c r="B417" s="2" t="s">
        <v>191</v>
      </c>
      <c r="C417" s="2" t="s">
        <v>447</v>
      </c>
      <c r="D417" s="2" t="s">
        <v>563</v>
      </c>
      <c r="E417" s="4">
        <f>SUM(F417:AEX417)</f>
        <v>0</v>
      </c>
    </row>
    <row r="418" spans="1:18">
      <c r="A418" s="43">
        <v>40903</v>
      </c>
      <c r="B418" s="2" t="s">
        <v>154</v>
      </c>
      <c r="C418" s="2" t="s">
        <v>361</v>
      </c>
      <c r="D418" s="2" t="s">
        <v>564</v>
      </c>
      <c r="E418" s="4">
        <f>SUM(F418:AEX418)</f>
        <v>0</v>
      </c>
    </row>
    <row r="419" spans="1:18">
      <c r="A419" s="43">
        <v>20303</v>
      </c>
      <c r="B419" s="2" t="s">
        <v>212</v>
      </c>
      <c r="C419" s="2" t="s">
        <v>245</v>
      </c>
      <c r="D419" s="2" t="s">
        <v>565</v>
      </c>
      <c r="E419" s="4">
        <f>SUM(F419:AEX419)</f>
        <v>0</v>
      </c>
      <c r="R419" s="1"/>
    </row>
    <row r="420" spans="1:18">
      <c r="A420" s="43">
        <v>90205</v>
      </c>
      <c r="B420" s="2" t="s">
        <v>114</v>
      </c>
      <c r="C420" s="2" t="s">
        <v>435</v>
      </c>
      <c r="D420" s="2" t="s">
        <v>565</v>
      </c>
      <c r="E420" s="4">
        <f>SUM(F420:AEX420)</f>
        <v>0</v>
      </c>
    </row>
    <row r="421" spans="1:18">
      <c r="A421" s="43">
        <v>90505</v>
      </c>
      <c r="B421" s="2" t="s">
        <v>114</v>
      </c>
      <c r="C421" s="2" t="s">
        <v>308</v>
      </c>
      <c r="D421" s="2" t="s">
        <v>566</v>
      </c>
      <c r="E421" s="4">
        <f>SUM(F421:AEX421)</f>
        <v>0</v>
      </c>
    </row>
    <row r="422" spans="1:18">
      <c r="A422" s="43">
        <v>40904</v>
      </c>
      <c r="B422" s="2" t="s">
        <v>154</v>
      </c>
      <c r="C422" s="2" t="s">
        <v>361</v>
      </c>
      <c r="D422" s="2" t="s">
        <v>567</v>
      </c>
      <c r="E422" s="4">
        <f>SUM(F422:AEX422)</f>
        <v>0</v>
      </c>
    </row>
    <row r="423" spans="1:18" ht="24">
      <c r="A423" s="43">
        <v>50201</v>
      </c>
      <c r="B423" s="2" t="s">
        <v>151</v>
      </c>
      <c r="C423" s="2" t="s">
        <v>152</v>
      </c>
      <c r="D423" s="2" t="s">
        <v>568</v>
      </c>
      <c r="E423" s="4">
        <f>SUM(F423:AEX423)</f>
        <v>0</v>
      </c>
    </row>
    <row r="424" spans="1:18">
      <c r="A424" s="43">
        <v>20204</v>
      </c>
      <c r="B424" s="2" t="s">
        <v>212</v>
      </c>
      <c r="C424" s="2" t="s">
        <v>217</v>
      </c>
      <c r="D424" s="2" t="s">
        <v>569</v>
      </c>
      <c r="E424" s="4">
        <f>SUM(F424:AEX424)</f>
        <v>0</v>
      </c>
      <c r="R424" s="1"/>
    </row>
    <row r="425" spans="1:18">
      <c r="A425" s="43">
        <v>60703</v>
      </c>
      <c r="B425" s="2" t="s">
        <v>158</v>
      </c>
      <c r="C425" s="2" t="s">
        <v>353</v>
      </c>
      <c r="D425" s="2" t="s">
        <v>570</v>
      </c>
      <c r="E425" s="4">
        <f>SUM(F425:AEX425)</f>
        <v>0</v>
      </c>
    </row>
    <row r="426" spans="1:18">
      <c r="A426" s="43">
        <v>90506</v>
      </c>
      <c r="B426" s="2" t="s">
        <v>114</v>
      </c>
      <c r="C426" s="2" t="s">
        <v>308</v>
      </c>
      <c r="D426" s="2" t="s">
        <v>570</v>
      </c>
      <c r="E426" s="4">
        <f>SUM(F426:AEX426)</f>
        <v>0</v>
      </c>
    </row>
    <row r="427" spans="1:18">
      <c r="A427" s="43">
        <v>10204</v>
      </c>
      <c r="B427" s="2" t="s">
        <v>163</v>
      </c>
      <c r="C427" s="2" t="s">
        <v>164</v>
      </c>
      <c r="D427" s="2" t="s">
        <v>571</v>
      </c>
      <c r="E427" s="4">
        <f>SUM(F427:AEX427)</f>
        <v>0</v>
      </c>
      <c r="R427" s="1"/>
    </row>
    <row r="428" spans="1:18">
      <c r="A428" s="43">
        <v>60406</v>
      </c>
      <c r="B428" s="2" t="s">
        <v>158</v>
      </c>
      <c r="C428" s="2" t="s">
        <v>332</v>
      </c>
      <c r="D428" s="2" t="s">
        <v>572</v>
      </c>
      <c r="E428" s="4">
        <f>SUM(F428:AEX428)</f>
        <v>0</v>
      </c>
    </row>
    <row r="429" spans="1:18">
      <c r="A429" s="43">
        <v>60204</v>
      </c>
      <c r="B429" s="2" t="s">
        <v>158</v>
      </c>
      <c r="C429" s="2" t="s">
        <v>350</v>
      </c>
      <c r="D429" s="2" t="s">
        <v>573</v>
      </c>
      <c r="E429" s="4">
        <f>SUM(F429:AEX429)</f>
        <v>0</v>
      </c>
    </row>
    <row r="430" spans="1:18" ht="24">
      <c r="A430" s="43">
        <v>120106</v>
      </c>
      <c r="B430" s="2" t="s">
        <v>191</v>
      </c>
      <c r="C430" s="2" t="s">
        <v>289</v>
      </c>
      <c r="D430" s="2" t="s">
        <v>574</v>
      </c>
      <c r="E430" s="4">
        <f>SUM(F430:AEX430)</f>
        <v>0</v>
      </c>
    </row>
    <row r="431" spans="1:18">
      <c r="A431" s="43">
        <v>60408</v>
      </c>
      <c r="B431" s="2" t="s">
        <v>158</v>
      </c>
      <c r="C431" s="2" t="s">
        <v>332</v>
      </c>
      <c r="D431" s="2" t="s">
        <v>575</v>
      </c>
      <c r="E431" s="4">
        <f>SUM(F431:AEX431)</f>
        <v>0</v>
      </c>
    </row>
    <row r="432" spans="1:18">
      <c r="A432" s="43">
        <v>70407</v>
      </c>
      <c r="B432" s="2" t="s">
        <v>268</v>
      </c>
      <c r="C432" s="2" t="s">
        <v>328</v>
      </c>
      <c r="D432" s="2" t="s">
        <v>576</v>
      </c>
      <c r="E432" s="4">
        <f>SUM(F432:AEX432)</f>
        <v>0</v>
      </c>
    </row>
    <row r="433" spans="1:18">
      <c r="A433" s="43">
        <v>70707</v>
      </c>
      <c r="B433" s="2" t="s">
        <v>268</v>
      </c>
      <c r="C433" s="2" t="s">
        <v>453</v>
      </c>
      <c r="D433" s="2" t="s">
        <v>577</v>
      </c>
      <c r="E433" s="4">
        <f>SUM(F433:AEX433)</f>
        <v>0</v>
      </c>
    </row>
    <row r="434" spans="1:18">
      <c r="A434" s="43">
        <v>50104</v>
      </c>
      <c r="B434" s="2" t="s">
        <v>151</v>
      </c>
      <c r="C434" s="2" t="s">
        <v>269</v>
      </c>
      <c r="D434" s="2" t="s">
        <v>578</v>
      </c>
      <c r="E434" s="4">
        <f>SUM(F434:AEX434)</f>
        <v>0</v>
      </c>
    </row>
    <row r="435" spans="1:18">
      <c r="A435" s="43">
        <v>90906</v>
      </c>
      <c r="B435" s="2" t="s">
        <v>114</v>
      </c>
      <c r="C435" s="2" t="s">
        <v>181</v>
      </c>
      <c r="D435" s="2" t="s">
        <v>579</v>
      </c>
      <c r="E435" s="4">
        <f>SUM(F435:AEX435)</f>
        <v>0</v>
      </c>
    </row>
    <row r="436" spans="1:18">
      <c r="A436" s="43">
        <v>30304</v>
      </c>
      <c r="B436" s="2" t="s">
        <v>144</v>
      </c>
      <c r="C436" s="2" t="s">
        <v>424</v>
      </c>
      <c r="D436" s="2" t="s">
        <v>580</v>
      </c>
      <c r="E436" s="4">
        <f>SUM(F436:AEX436)</f>
        <v>0</v>
      </c>
      <c r="R436" s="1"/>
    </row>
    <row r="437" spans="1:18">
      <c r="A437" s="43">
        <v>90602</v>
      </c>
      <c r="B437" s="2" t="s">
        <v>114</v>
      </c>
      <c r="C437" s="2" t="s">
        <v>302</v>
      </c>
      <c r="D437" s="2" t="s">
        <v>581</v>
      </c>
      <c r="E437" s="4">
        <f>SUM(F437:AEX437)</f>
        <v>0</v>
      </c>
    </row>
    <row r="438" spans="1:18">
      <c r="A438" s="43">
        <v>40505</v>
      </c>
      <c r="B438" s="2" t="s">
        <v>154</v>
      </c>
      <c r="C438" s="2" t="s">
        <v>236</v>
      </c>
      <c r="D438" s="2" t="s">
        <v>582</v>
      </c>
      <c r="E438" s="4">
        <f>SUM(F438:AEX438)</f>
        <v>0</v>
      </c>
    </row>
    <row r="439" spans="1:18">
      <c r="A439" s="43">
        <v>80603</v>
      </c>
      <c r="B439" s="2" t="s">
        <v>99</v>
      </c>
      <c r="C439" s="2" t="s">
        <v>471</v>
      </c>
      <c r="D439" s="2" t="s">
        <v>583</v>
      </c>
      <c r="E439" s="4">
        <f>SUM(F439:AEX439)</f>
        <v>0</v>
      </c>
    </row>
    <row r="440" spans="1:18">
      <c r="A440" s="43">
        <v>40304</v>
      </c>
      <c r="B440" s="2" t="s">
        <v>154</v>
      </c>
      <c r="C440" s="2" t="s">
        <v>253</v>
      </c>
      <c r="D440" s="2" t="s">
        <v>584</v>
      </c>
      <c r="E440" s="4">
        <f>SUM(F440:AEX440)</f>
        <v>0</v>
      </c>
    </row>
    <row r="441" spans="1:18">
      <c r="A441" s="43">
        <v>40605</v>
      </c>
      <c r="B441" s="2" t="s">
        <v>154</v>
      </c>
      <c r="C441" s="2" t="s">
        <v>171</v>
      </c>
      <c r="D441" s="2" t="s">
        <v>585</v>
      </c>
      <c r="E441" s="4">
        <f>SUM(F441:AEX441)</f>
        <v>0</v>
      </c>
    </row>
    <row r="442" spans="1:18">
      <c r="A442" s="43">
        <v>70708</v>
      </c>
      <c r="B442" s="2" t="s">
        <v>268</v>
      </c>
      <c r="C442" s="2" t="s">
        <v>453</v>
      </c>
      <c r="D442" s="2" t="s">
        <v>586</v>
      </c>
      <c r="E442" s="4">
        <f>SUM(F442:AEX442)</f>
        <v>0</v>
      </c>
    </row>
    <row r="443" spans="1:18">
      <c r="A443" s="43">
        <v>70101</v>
      </c>
      <c r="B443" s="2" t="s">
        <v>268</v>
      </c>
      <c r="C443" s="2" t="s">
        <v>400</v>
      </c>
      <c r="D443" s="2" t="s">
        <v>587</v>
      </c>
      <c r="E443" s="4">
        <f>SUM(F443:AEX443)</f>
        <v>0</v>
      </c>
    </row>
    <row r="444" spans="1:18">
      <c r="A444" s="43">
        <v>70104</v>
      </c>
      <c r="B444" s="2" t="s">
        <v>268</v>
      </c>
      <c r="C444" s="2" t="s">
        <v>400</v>
      </c>
      <c r="D444" s="2" t="s">
        <v>588</v>
      </c>
      <c r="E444" s="4">
        <f>SUM(F444:AEX444)</f>
        <v>0</v>
      </c>
    </row>
    <row r="445" spans="1:18">
      <c r="A445" s="43">
        <v>40104</v>
      </c>
      <c r="B445" s="2" t="s">
        <v>154</v>
      </c>
      <c r="C445" s="2" t="s">
        <v>155</v>
      </c>
      <c r="D445" s="2" t="s">
        <v>396</v>
      </c>
      <c r="E445" s="4">
        <f>SUM(F445:AEX445)</f>
        <v>0</v>
      </c>
    </row>
    <row r="446" spans="1:18">
      <c r="A446" s="43">
        <v>40305</v>
      </c>
      <c r="B446" s="2" t="s">
        <v>154</v>
      </c>
      <c r="C446" s="2" t="s">
        <v>253</v>
      </c>
      <c r="D446" s="2" t="s">
        <v>589</v>
      </c>
      <c r="E446" s="4">
        <f>SUM(F446:AEX446)</f>
        <v>0</v>
      </c>
    </row>
    <row r="447" spans="1:18" ht="24">
      <c r="A447" s="43">
        <v>120508</v>
      </c>
      <c r="B447" s="2" t="s">
        <v>191</v>
      </c>
      <c r="C447" s="2" t="s">
        <v>447</v>
      </c>
      <c r="D447" s="2" t="s">
        <v>590</v>
      </c>
      <c r="E447" s="4">
        <f>SUM(F447:AEX447)</f>
        <v>0</v>
      </c>
    </row>
    <row r="448" spans="1:18">
      <c r="A448" s="43">
        <v>130904</v>
      </c>
      <c r="B448" s="2" t="s">
        <v>102</v>
      </c>
      <c r="C448" s="2" t="s">
        <v>322</v>
      </c>
      <c r="D448" s="2" t="s">
        <v>590</v>
      </c>
      <c r="E448" s="4">
        <f>SUM(F448:AEX448)</f>
        <v>0</v>
      </c>
    </row>
    <row r="449" spans="1:18" ht="24">
      <c r="A449" s="43">
        <v>120509</v>
      </c>
      <c r="B449" s="2" t="s">
        <v>191</v>
      </c>
      <c r="C449" s="2" t="s">
        <v>447</v>
      </c>
      <c r="D449" s="2" t="s">
        <v>591</v>
      </c>
      <c r="E449" s="4">
        <f>SUM(F449:AEX449)</f>
        <v>0</v>
      </c>
    </row>
    <row r="450" spans="1:18">
      <c r="A450" s="43">
        <v>20404</v>
      </c>
      <c r="B450" s="2" t="s">
        <v>212</v>
      </c>
      <c r="C450" s="2" t="s">
        <v>249</v>
      </c>
      <c r="D450" s="2" t="s">
        <v>592</v>
      </c>
      <c r="E450" s="4">
        <f>SUM(F450:AEX450)</f>
        <v>0</v>
      </c>
      <c r="R450" s="1"/>
    </row>
    <row r="451" spans="1:18" ht="24">
      <c r="A451" s="43">
        <v>120803</v>
      </c>
      <c r="B451" s="2" t="s">
        <v>191</v>
      </c>
      <c r="C451" s="2" t="s">
        <v>192</v>
      </c>
      <c r="D451" s="2" t="s">
        <v>593</v>
      </c>
      <c r="E451" s="4">
        <f>SUM(F451:AEX451)</f>
        <v>0</v>
      </c>
    </row>
    <row r="452" spans="1:18" ht="24">
      <c r="A452" s="43">
        <v>120604</v>
      </c>
      <c r="B452" s="2" t="s">
        <v>191</v>
      </c>
      <c r="C452" s="2" t="s">
        <v>299</v>
      </c>
      <c r="D452" s="2" t="s">
        <v>594</v>
      </c>
      <c r="E452" s="4">
        <f>SUM(F452:AEX452)</f>
        <v>0</v>
      </c>
    </row>
    <row r="453" spans="1:18" ht="24">
      <c r="A453" s="43">
        <v>120402</v>
      </c>
      <c r="B453" s="2" t="s">
        <v>191</v>
      </c>
      <c r="C453" s="2" t="s">
        <v>493</v>
      </c>
      <c r="D453" s="2" t="s">
        <v>595</v>
      </c>
      <c r="E453" s="4">
        <f>SUM(F453:AEX453)</f>
        <v>0</v>
      </c>
    </row>
    <row r="454" spans="1:18" ht="24">
      <c r="A454" s="43">
        <v>120201</v>
      </c>
      <c r="B454" s="2" t="s">
        <v>191</v>
      </c>
      <c r="C454" s="2" t="s">
        <v>266</v>
      </c>
      <c r="D454" s="2" t="s">
        <v>596</v>
      </c>
      <c r="E454" s="4">
        <f>SUM(F454:AEX454)</f>
        <v>0</v>
      </c>
    </row>
    <row r="455" spans="1:18">
      <c r="A455" s="43">
        <v>41201</v>
      </c>
      <c r="B455" s="2" t="s">
        <v>154</v>
      </c>
      <c r="C455" s="2" t="s">
        <v>430</v>
      </c>
      <c r="D455" s="2" t="s">
        <v>597</v>
      </c>
      <c r="E455" s="4">
        <f>SUM(F455:AEX455)</f>
        <v>0</v>
      </c>
    </row>
    <row r="456" spans="1:18">
      <c r="A456" s="43">
        <v>40802</v>
      </c>
      <c r="B456" s="2" t="s">
        <v>154</v>
      </c>
      <c r="C456" s="2" t="s">
        <v>280</v>
      </c>
      <c r="D456" s="2" t="s">
        <v>598</v>
      </c>
      <c r="E456" s="4">
        <f>SUM(F456:AEX456)</f>
        <v>0</v>
      </c>
    </row>
    <row r="457" spans="1:18">
      <c r="A457" s="43">
        <v>130710</v>
      </c>
      <c r="B457" s="2" t="s">
        <v>102</v>
      </c>
      <c r="C457" s="2" t="s">
        <v>138</v>
      </c>
      <c r="D457" s="2" t="s">
        <v>599</v>
      </c>
      <c r="E457" s="4">
        <f>SUM(F457:AEX457)</f>
        <v>0</v>
      </c>
    </row>
    <row r="458" spans="1:18">
      <c r="A458" s="43">
        <v>70711</v>
      </c>
      <c r="B458" s="2" t="s">
        <v>268</v>
      </c>
      <c r="C458" s="2" t="s">
        <v>453</v>
      </c>
      <c r="D458" s="2" t="s">
        <v>600</v>
      </c>
      <c r="E458" s="4">
        <f>SUM(F458:AEX458)</f>
        <v>0</v>
      </c>
    </row>
    <row r="459" spans="1:18">
      <c r="A459" s="43">
        <v>30404</v>
      </c>
      <c r="B459" s="2" t="s">
        <v>144</v>
      </c>
      <c r="C459" s="2" t="s">
        <v>330</v>
      </c>
      <c r="D459" s="2" t="s">
        <v>601</v>
      </c>
      <c r="E459" s="4">
        <f>SUM(F459:AEX459)</f>
        <v>0</v>
      </c>
    </row>
    <row r="460" spans="1:18" ht="24">
      <c r="A460" s="43">
        <v>120403</v>
      </c>
      <c r="B460" s="2" t="s">
        <v>191</v>
      </c>
      <c r="C460" s="2" t="s">
        <v>493</v>
      </c>
      <c r="D460" s="2" t="s">
        <v>602</v>
      </c>
      <c r="E460" s="4">
        <f>SUM(F460:AEX460)</f>
        <v>0</v>
      </c>
    </row>
    <row r="461" spans="1:18">
      <c r="A461" s="43">
        <v>50105</v>
      </c>
      <c r="B461" s="2" t="s">
        <v>151</v>
      </c>
      <c r="C461" s="2" t="s">
        <v>269</v>
      </c>
      <c r="D461" s="2" t="s">
        <v>603</v>
      </c>
      <c r="E461" s="4">
        <f>SUM(F461:AEX461)</f>
        <v>0</v>
      </c>
    </row>
    <row r="462" spans="1:18">
      <c r="A462" s="43">
        <v>40405</v>
      </c>
      <c r="B462" s="2" t="s">
        <v>154</v>
      </c>
      <c r="C462" s="2" t="s">
        <v>234</v>
      </c>
      <c r="D462" s="2" t="s">
        <v>604</v>
      </c>
      <c r="E462" s="4">
        <f>SUM(F462:AEX462)</f>
        <v>0</v>
      </c>
    </row>
    <row r="463" spans="1:18" ht="24">
      <c r="A463" s="43">
        <v>110202</v>
      </c>
      <c r="B463" s="2" t="s">
        <v>188</v>
      </c>
      <c r="C463" s="2" t="s">
        <v>426</v>
      </c>
      <c r="D463" s="2" t="s">
        <v>605</v>
      </c>
      <c r="E463" s="4">
        <f>SUM(F463:AEX463)</f>
        <v>0</v>
      </c>
    </row>
    <row r="464" spans="1:18">
      <c r="A464" s="43">
        <v>20206</v>
      </c>
      <c r="B464" s="2" t="s">
        <v>212</v>
      </c>
      <c r="C464" s="2" t="s">
        <v>217</v>
      </c>
      <c r="D464" s="2" t="s">
        <v>111</v>
      </c>
      <c r="E464" s="4">
        <f>SUM(F464:AEX464)</f>
        <v>0</v>
      </c>
      <c r="R464" s="1"/>
    </row>
    <row r="465" spans="1:18">
      <c r="A465" s="43">
        <v>41102</v>
      </c>
      <c r="B465" s="2" t="s">
        <v>154</v>
      </c>
      <c r="C465" s="2" t="s">
        <v>258</v>
      </c>
      <c r="D465" s="2" t="s">
        <v>606</v>
      </c>
      <c r="E465" s="4">
        <f>SUM(F465:AEX465)</f>
        <v>0</v>
      </c>
    </row>
    <row r="466" spans="1:18">
      <c r="A466" s="43">
        <v>41305</v>
      </c>
      <c r="B466" s="2" t="s">
        <v>154</v>
      </c>
      <c r="C466" s="2" t="s">
        <v>441</v>
      </c>
      <c r="D466" s="2" t="s">
        <v>607</v>
      </c>
      <c r="E466" s="4">
        <f>SUM(F466:AEX466)</f>
        <v>0</v>
      </c>
    </row>
    <row r="467" spans="1:18" ht="24">
      <c r="A467" s="43">
        <v>120306</v>
      </c>
      <c r="B467" s="2" t="s">
        <v>191</v>
      </c>
      <c r="C467" s="2" t="s">
        <v>380</v>
      </c>
      <c r="D467" s="2" t="s">
        <v>608</v>
      </c>
      <c r="E467" s="4">
        <f>SUM(F467:AEX467)</f>
        <v>0</v>
      </c>
    </row>
    <row r="468" spans="1:18">
      <c r="A468" s="43">
        <v>60305</v>
      </c>
      <c r="B468" s="2" t="s">
        <v>158</v>
      </c>
      <c r="C468" s="2" t="s">
        <v>406</v>
      </c>
      <c r="D468" s="2" t="s">
        <v>326</v>
      </c>
      <c r="E468" s="4">
        <f>SUM(F468:AEX468)</f>
        <v>0</v>
      </c>
    </row>
    <row r="469" spans="1:18">
      <c r="A469" s="43">
        <v>90104</v>
      </c>
      <c r="B469" s="2" t="s">
        <v>114</v>
      </c>
      <c r="C469" s="2" t="s">
        <v>197</v>
      </c>
      <c r="D469" s="2" t="s">
        <v>609</v>
      </c>
      <c r="E469" s="4">
        <f>SUM(F469:AEX469)</f>
        <v>0</v>
      </c>
    </row>
    <row r="470" spans="1:18">
      <c r="A470" s="43">
        <v>30204</v>
      </c>
      <c r="B470" s="2" t="s">
        <v>144</v>
      </c>
      <c r="C470" s="2" t="s">
        <v>414</v>
      </c>
      <c r="D470" s="2" t="s">
        <v>610</v>
      </c>
      <c r="E470" s="4">
        <f>SUM(F470:AEX470)</f>
        <v>0</v>
      </c>
      <c r="R470" s="1"/>
    </row>
    <row r="471" spans="1:18">
      <c r="A471" s="43">
        <v>70105</v>
      </c>
      <c r="B471" s="2" t="s">
        <v>268</v>
      </c>
      <c r="C471" s="2" t="s">
        <v>400</v>
      </c>
      <c r="D471" s="2" t="s">
        <v>611</v>
      </c>
      <c r="E471" s="4">
        <f>SUM(F471:AEX471)</f>
        <v>0</v>
      </c>
    </row>
    <row r="472" spans="1:18">
      <c r="A472" s="43">
        <v>80202</v>
      </c>
      <c r="B472" s="2" t="s">
        <v>99</v>
      </c>
      <c r="C472" s="2" t="s">
        <v>612</v>
      </c>
      <c r="D472" s="2" t="s">
        <v>613</v>
      </c>
      <c r="E472" s="4">
        <f>SUM(F472:AEX472)</f>
        <v>0</v>
      </c>
    </row>
    <row r="473" spans="1:18">
      <c r="A473" s="43">
        <v>130905</v>
      </c>
      <c r="B473" s="2" t="s">
        <v>102</v>
      </c>
      <c r="C473" s="2" t="s">
        <v>322</v>
      </c>
      <c r="D473" s="2" t="s">
        <v>614</v>
      </c>
      <c r="E473" s="4">
        <f>SUM(F473:AEX473)</f>
        <v>0</v>
      </c>
    </row>
    <row r="474" spans="1:18">
      <c r="A474" s="43">
        <v>80203</v>
      </c>
      <c r="B474" s="2" t="s">
        <v>99</v>
      </c>
      <c r="C474" s="2" t="s">
        <v>612</v>
      </c>
      <c r="D474" s="2" t="s">
        <v>615</v>
      </c>
      <c r="E474" s="4">
        <f>SUM(F474:AEX474)</f>
        <v>0</v>
      </c>
    </row>
    <row r="475" spans="1:18">
      <c r="A475" s="43">
        <v>70304</v>
      </c>
      <c r="B475" s="2" t="s">
        <v>268</v>
      </c>
      <c r="C475" s="2" t="s">
        <v>268</v>
      </c>
      <c r="D475" s="2" t="s">
        <v>616</v>
      </c>
      <c r="E475" s="4">
        <f>SUM(F475:AEX475)</f>
        <v>0</v>
      </c>
    </row>
    <row r="476" spans="1:18">
      <c r="A476" s="43">
        <v>90603</v>
      </c>
      <c r="B476" s="2" t="s">
        <v>114</v>
      </c>
      <c r="C476" s="2" t="s">
        <v>302</v>
      </c>
      <c r="D476" s="2" t="s">
        <v>617</v>
      </c>
      <c r="E476" s="4">
        <f>SUM(F476:AEX476)</f>
        <v>0</v>
      </c>
    </row>
    <row r="477" spans="1:18">
      <c r="A477" s="43">
        <v>80204</v>
      </c>
      <c r="B477" s="2" t="s">
        <v>99</v>
      </c>
      <c r="C477" s="2" t="s">
        <v>612</v>
      </c>
      <c r="D477" s="2" t="s">
        <v>618</v>
      </c>
      <c r="E477" s="4">
        <f>SUM(F477:AEX477)</f>
        <v>0</v>
      </c>
    </row>
    <row r="478" spans="1:18">
      <c r="A478" s="43">
        <v>90206</v>
      </c>
      <c r="B478" s="2" t="s">
        <v>114</v>
      </c>
      <c r="C478" s="2" t="s">
        <v>435</v>
      </c>
      <c r="D478" s="2" t="s">
        <v>346</v>
      </c>
      <c r="E478" s="4">
        <f>SUM(F478:AEX478)</f>
        <v>0</v>
      </c>
    </row>
    <row r="479" spans="1:18">
      <c r="A479" s="43">
        <v>70209</v>
      </c>
      <c r="B479" s="2" t="s">
        <v>268</v>
      </c>
      <c r="C479" s="2" t="s">
        <v>348</v>
      </c>
      <c r="D479" s="2" t="s">
        <v>619</v>
      </c>
      <c r="E479" s="4">
        <f>SUM(F479:AEX479)</f>
        <v>0</v>
      </c>
    </row>
    <row r="480" spans="1:18">
      <c r="A480" s="43">
        <v>70408</v>
      </c>
      <c r="B480" s="2" t="s">
        <v>268</v>
      </c>
      <c r="C480" s="2" t="s">
        <v>328</v>
      </c>
      <c r="D480" s="2" t="s">
        <v>238</v>
      </c>
      <c r="E480" s="4">
        <f>SUM(F480:AEX480)</f>
        <v>0</v>
      </c>
    </row>
    <row r="481" spans="1:5">
      <c r="A481" s="43">
        <v>70210</v>
      </c>
      <c r="B481" s="2" t="s">
        <v>268</v>
      </c>
      <c r="C481" s="2" t="s">
        <v>348</v>
      </c>
      <c r="D481" s="2" t="s">
        <v>620</v>
      </c>
      <c r="E481" s="4">
        <f>SUM(F481:AEX481)</f>
        <v>0</v>
      </c>
    </row>
    <row r="482" spans="1:5">
      <c r="A482" s="43">
        <v>90103</v>
      </c>
      <c r="B482" s="2" t="s">
        <v>114</v>
      </c>
      <c r="C482" s="2" t="s">
        <v>197</v>
      </c>
      <c r="D482" s="2" t="s">
        <v>621</v>
      </c>
      <c r="E482" s="4">
        <f>SUM(F482:AEX482)</f>
        <v>0</v>
      </c>
    </row>
    <row r="483" spans="1:5">
      <c r="A483" s="43">
        <v>70211</v>
      </c>
      <c r="B483" s="2" t="s">
        <v>268</v>
      </c>
      <c r="C483" s="2" t="s">
        <v>348</v>
      </c>
      <c r="D483" s="2" t="s">
        <v>622</v>
      </c>
      <c r="E483" s="4">
        <f>SUM(F483:AEX483)</f>
        <v>0</v>
      </c>
    </row>
    <row r="484" spans="1:5">
      <c r="A484" s="43">
        <v>60306</v>
      </c>
      <c r="B484" s="2" t="s">
        <v>158</v>
      </c>
      <c r="C484" s="2" t="s">
        <v>406</v>
      </c>
      <c r="D484" s="2" t="s">
        <v>623</v>
      </c>
      <c r="E484" s="4">
        <f>SUM(F484:AEX484)</f>
        <v>0</v>
      </c>
    </row>
    <row r="485" spans="1:5">
      <c r="A485" s="43">
        <v>90207</v>
      </c>
      <c r="B485" s="2" t="s">
        <v>114</v>
      </c>
      <c r="C485" s="2" t="s">
        <v>435</v>
      </c>
      <c r="D485" s="2" t="s">
        <v>624</v>
      </c>
      <c r="E485" s="4">
        <f>SUM(F485:AEX485)</f>
        <v>0</v>
      </c>
    </row>
    <row r="486" spans="1:5">
      <c r="A486" s="43">
        <v>91004</v>
      </c>
      <c r="B486" s="2" t="s">
        <v>114</v>
      </c>
      <c r="C486" s="2" t="s">
        <v>115</v>
      </c>
      <c r="D486" s="2" t="s">
        <v>625</v>
      </c>
      <c r="E486" s="4">
        <f>SUM(F486:AEX486)</f>
        <v>0</v>
      </c>
    </row>
    <row r="487" spans="1:5">
      <c r="A487" s="43">
        <v>90208</v>
      </c>
      <c r="B487" s="2" t="s">
        <v>114</v>
      </c>
      <c r="C487" s="2" t="s">
        <v>435</v>
      </c>
      <c r="D487" s="2" t="s">
        <v>626</v>
      </c>
      <c r="E487" s="4">
        <f>SUM(F487:AEX487)</f>
        <v>0</v>
      </c>
    </row>
    <row r="488" spans="1:5">
      <c r="A488" s="43">
        <v>70212</v>
      </c>
      <c r="B488" s="2" t="s">
        <v>268</v>
      </c>
      <c r="C488" s="2" t="s">
        <v>348</v>
      </c>
      <c r="D488" s="2" t="s">
        <v>627</v>
      </c>
      <c r="E488" s="4">
        <f>SUM(F488:AEX488)</f>
        <v>0</v>
      </c>
    </row>
    <row r="489" spans="1:5">
      <c r="A489" s="43">
        <v>130308</v>
      </c>
      <c r="B489" s="2" t="s">
        <v>102</v>
      </c>
      <c r="C489" s="2" t="s">
        <v>222</v>
      </c>
      <c r="D489" s="2" t="s">
        <v>628</v>
      </c>
      <c r="E489" s="4">
        <f>SUM(F489:AEX489)</f>
        <v>0</v>
      </c>
    </row>
    <row r="490" spans="1:5">
      <c r="A490" s="43">
        <v>70709</v>
      </c>
      <c r="B490" s="2" t="s">
        <v>268</v>
      </c>
      <c r="C490" s="2" t="s">
        <v>453</v>
      </c>
      <c r="D490" s="2" t="s">
        <v>629</v>
      </c>
      <c r="E490" s="4">
        <f>SUM(F490:AEX490)</f>
        <v>0</v>
      </c>
    </row>
    <row r="491" spans="1:5">
      <c r="A491" s="43">
        <v>90209</v>
      </c>
      <c r="B491" s="2" t="s">
        <v>114</v>
      </c>
      <c r="C491" s="2" t="s">
        <v>435</v>
      </c>
      <c r="D491" s="2" t="s">
        <v>630</v>
      </c>
      <c r="E491" s="4">
        <f>SUM(F491:AEX491)</f>
        <v>0</v>
      </c>
    </row>
    <row r="492" spans="1:5">
      <c r="A492" s="43">
        <v>70603</v>
      </c>
      <c r="B492" s="2" t="s">
        <v>268</v>
      </c>
      <c r="C492" s="2" t="s">
        <v>248</v>
      </c>
      <c r="D492" s="2" t="s">
        <v>631</v>
      </c>
      <c r="E492" s="4">
        <f>SUM(F492:AEX492)</f>
        <v>0</v>
      </c>
    </row>
    <row r="493" spans="1:5">
      <c r="A493" s="43">
        <v>41103</v>
      </c>
      <c r="B493" s="2" t="s">
        <v>154</v>
      </c>
      <c r="C493" s="2" t="s">
        <v>258</v>
      </c>
      <c r="D493" s="2" t="s">
        <v>632</v>
      </c>
      <c r="E493" s="4">
        <f>SUM(F493:AEX493)</f>
        <v>0</v>
      </c>
    </row>
    <row r="494" spans="1:5">
      <c r="A494" s="43">
        <v>41306</v>
      </c>
      <c r="B494" s="2" t="s">
        <v>154</v>
      </c>
      <c r="C494" s="2" t="s">
        <v>441</v>
      </c>
      <c r="D494" s="2" t="s">
        <v>633</v>
      </c>
      <c r="E494" s="4">
        <f>SUM(F494:AEX494)</f>
        <v>0</v>
      </c>
    </row>
    <row r="495" spans="1:5" ht="24">
      <c r="A495" s="43">
        <v>120404</v>
      </c>
      <c r="B495" s="2" t="s">
        <v>191</v>
      </c>
      <c r="C495" s="2" t="s">
        <v>493</v>
      </c>
      <c r="D495" s="2" t="s">
        <v>634</v>
      </c>
      <c r="E495" s="4">
        <f>SUM(F495:AEX495)</f>
        <v>0</v>
      </c>
    </row>
    <row r="496" spans="1:5">
      <c r="A496" s="43">
        <v>60602</v>
      </c>
      <c r="B496" s="2" t="s">
        <v>158</v>
      </c>
      <c r="C496" s="2" t="s">
        <v>342</v>
      </c>
      <c r="D496" s="2" t="s">
        <v>635</v>
      </c>
      <c r="E496" s="4">
        <f>SUM(F496:AEX496)</f>
        <v>0</v>
      </c>
    </row>
    <row r="497" spans="1:18">
      <c r="A497" s="43">
        <v>70305</v>
      </c>
      <c r="B497" s="2" t="s">
        <v>268</v>
      </c>
      <c r="C497" s="2" t="s">
        <v>268</v>
      </c>
      <c r="D497" s="2" t="s">
        <v>636</v>
      </c>
      <c r="E497" s="4">
        <f>SUM(F497:AEX497)</f>
        <v>0</v>
      </c>
    </row>
    <row r="498" spans="1:18">
      <c r="A498" s="43">
        <v>90308</v>
      </c>
      <c r="B498" s="2" t="s">
        <v>114</v>
      </c>
      <c r="C498" s="2" t="s">
        <v>284</v>
      </c>
      <c r="D498" s="2" t="s">
        <v>636</v>
      </c>
      <c r="E498" s="4">
        <f>SUM(F498:AEX498)</f>
        <v>0</v>
      </c>
    </row>
    <row r="499" spans="1:18">
      <c r="A499" s="43">
        <v>10210</v>
      </c>
      <c r="B499" s="2" t="s">
        <v>163</v>
      </c>
      <c r="C499" s="2" t="s">
        <v>164</v>
      </c>
      <c r="D499" s="2" t="s">
        <v>637</v>
      </c>
      <c r="E499" s="4">
        <f>SUM(F499:AEX499)</f>
        <v>0</v>
      </c>
      <c r="R499" s="1"/>
    </row>
    <row r="500" spans="1:18">
      <c r="A500" s="43">
        <v>70306</v>
      </c>
      <c r="B500" s="2" t="s">
        <v>268</v>
      </c>
      <c r="C500" s="2" t="s">
        <v>268</v>
      </c>
      <c r="D500" s="2" t="s">
        <v>638</v>
      </c>
      <c r="E500" s="4">
        <f>SUM(F500:AEX500)</f>
        <v>0</v>
      </c>
    </row>
    <row r="501" spans="1:18">
      <c r="A501" s="43">
        <v>90210</v>
      </c>
      <c r="B501" s="2" t="s">
        <v>114</v>
      </c>
      <c r="C501" s="2" t="s">
        <v>435</v>
      </c>
      <c r="D501" s="2" t="s">
        <v>639</v>
      </c>
      <c r="E501" s="4">
        <f>SUM(F501:AEX501)</f>
        <v>0</v>
      </c>
    </row>
    <row r="502" spans="1:18">
      <c r="A502" s="43">
        <v>20405</v>
      </c>
      <c r="B502" s="2" t="s">
        <v>212</v>
      </c>
      <c r="C502" s="2" t="s">
        <v>249</v>
      </c>
      <c r="D502" s="2" t="s">
        <v>640</v>
      </c>
      <c r="E502" s="4">
        <f>SUM(F502:AEX502)</f>
        <v>0</v>
      </c>
      <c r="R502" s="1"/>
    </row>
    <row r="503" spans="1:18">
      <c r="A503" s="43">
        <v>90702</v>
      </c>
      <c r="B503" s="2" t="s">
        <v>114</v>
      </c>
      <c r="C503" s="2" t="s">
        <v>363</v>
      </c>
      <c r="D503" s="2" t="s">
        <v>640</v>
      </c>
      <c r="E503" s="4">
        <f>SUM(F503:AEX503)</f>
        <v>0</v>
      </c>
    </row>
    <row r="504" spans="1:18">
      <c r="A504" s="43">
        <v>41101</v>
      </c>
      <c r="B504" s="2" t="s">
        <v>154</v>
      </c>
      <c r="C504" s="2" t="s">
        <v>258</v>
      </c>
      <c r="D504" s="2" t="s">
        <v>403</v>
      </c>
      <c r="E504" s="4">
        <f>SUM(F504:AEX504)</f>
        <v>0</v>
      </c>
    </row>
    <row r="505" spans="1:18">
      <c r="A505" s="43">
        <v>60309</v>
      </c>
      <c r="B505" s="2" t="s">
        <v>158</v>
      </c>
      <c r="C505" s="2" t="s">
        <v>406</v>
      </c>
      <c r="D505" s="2" t="s">
        <v>641</v>
      </c>
      <c r="E505" s="4">
        <f>SUM(F505:AEX505)</f>
        <v>0</v>
      </c>
    </row>
    <row r="506" spans="1:18">
      <c r="A506" s="43">
        <v>20306</v>
      </c>
      <c r="B506" s="2" t="s">
        <v>212</v>
      </c>
      <c r="C506" s="2" t="s">
        <v>245</v>
      </c>
      <c r="D506" s="2" t="s">
        <v>224</v>
      </c>
      <c r="E506" s="4">
        <f>SUM(F506:AEX506)</f>
        <v>0</v>
      </c>
      <c r="R506" s="1"/>
    </row>
    <row r="507" spans="1:18">
      <c r="A507" s="43">
        <v>60201</v>
      </c>
      <c r="B507" s="2" t="s">
        <v>158</v>
      </c>
      <c r="C507" s="2" t="s">
        <v>350</v>
      </c>
      <c r="D507" s="2" t="s">
        <v>642</v>
      </c>
      <c r="E507" s="4">
        <f>SUM(F507:AEX507)</f>
        <v>0</v>
      </c>
    </row>
    <row r="508" spans="1:18">
      <c r="A508" s="43">
        <v>70409</v>
      </c>
      <c r="B508" s="2" t="s">
        <v>268</v>
      </c>
      <c r="C508" s="2" t="s">
        <v>328</v>
      </c>
      <c r="D508" s="2" t="s">
        <v>308</v>
      </c>
      <c r="E508" s="4">
        <f>SUM(F508:AEX508)</f>
        <v>0</v>
      </c>
    </row>
    <row r="509" spans="1:18">
      <c r="A509" s="43">
        <v>70213</v>
      </c>
      <c r="B509" s="2" t="s">
        <v>268</v>
      </c>
      <c r="C509" s="2" t="s">
        <v>348</v>
      </c>
      <c r="D509" s="2" t="s">
        <v>643</v>
      </c>
      <c r="E509" s="4">
        <f>SUM(F509:AEX509)</f>
        <v>0</v>
      </c>
    </row>
    <row r="510" spans="1:18">
      <c r="A510" s="43">
        <v>70214</v>
      </c>
      <c r="B510" s="2" t="s">
        <v>268</v>
      </c>
      <c r="C510" s="2" t="s">
        <v>348</v>
      </c>
      <c r="D510" s="2" t="s">
        <v>644</v>
      </c>
      <c r="E510" s="4">
        <f>SUM(F510:AEX510)</f>
        <v>0</v>
      </c>
    </row>
    <row r="511" spans="1:18">
      <c r="A511" s="43">
        <v>70107</v>
      </c>
      <c r="B511" s="2" t="s">
        <v>268</v>
      </c>
      <c r="C511" s="2" t="s">
        <v>400</v>
      </c>
      <c r="D511" s="2" t="s">
        <v>645</v>
      </c>
      <c r="E511" s="4">
        <f>SUM(F511:AEX511)</f>
        <v>0</v>
      </c>
    </row>
    <row r="512" spans="1:18">
      <c r="A512" s="43">
        <v>130907</v>
      </c>
      <c r="B512" s="2" t="s">
        <v>102</v>
      </c>
      <c r="C512" s="2" t="s">
        <v>322</v>
      </c>
      <c r="D512" s="2" t="s">
        <v>646</v>
      </c>
      <c r="E512" s="4">
        <f>SUM(F512:AEX512)</f>
        <v>0</v>
      </c>
    </row>
    <row r="513" spans="1:18">
      <c r="A513" s="43">
        <v>90604</v>
      </c>
      <c r="B513" s="2" t="s">
        <v>114</v>
      </c>
      <c r="C513" s="2" t="s">
        <v>302</v>
      </c>
      <c r="D513" s="2" t="s">
        <v>351</v>
      </c>
      <c r="E513" s="4">
        <f>SUM(F513:AEX513)</f>
        <v>0</v>
      </c>
    </row>
    <row r="514" spans="1:18">
      <c r="A514" s="43">
        <v>40202</v>
      </c>
      <c r="B514" s="2" t="s">
        <v>154</v>
      </c>
      <c r="C514" s="2" t="s">
        <v>195</v>
      </c>
      <c r="D514" s="2" t="s">
        <v>647</v>
      </c>
      <c r="E514" s="4">
        <f>SUM(F514:AEX514)</f>
        <v>0</v>
      </c>
    </row>
    <row r="515" spans="1:18">
      <c r="A515" s="43">
        <v>70108</v>
      </c>
      <c r="B515" s="2" t="s">
        <v>268</v>
      </c>
      <c r="C515" s="2" t="s">
        <v>400</v>
      </c>
      <c r="D515" s="2" t="s">
        <v>648</v>
      </c>
      <c r="E515" s="4">
        <f>SUM(F515:AEX515)</f>
        <v>0</v>
      </c>
    </row>
    <row r="516" spans="1:18">
      <c r="A516" s="43">
        <v>60504</v>
      </c>
      <c r="B516" s="2" t="s">
        <v>158</v>
      </c>
      <c r="C516" s="2" t="s">
        <v>417</v>
      </c>
      <c r="D516" s="2" t="s">
        <v>649</v>
      </c>
      <c r="E516" s="4">
        <f>SUM(F516:AEX516)</f>
        <v>0</v>
      </c>
    </row>
    <row r="517" spans="1:18">
      <c r="A517" s="43">
        <v>70410</v>
      </c>
      <c r="B517" s="2" t="s">
        <v>268</v>
      </c>
      <c r="C517" s="2" t="s">
        <v>328</v>
      </c>
      <c r="D517" s="2" t="s">
        <v>650</v>
      </c>
      <c r="E517" s="4">
        <f>SUM(F517:AEX517)</f>
        <v>0</v>
      </c>
    </row>
    <row r="518" spans="1:18">
      <c r="A518" s="43">
        <v>20304</v>
      </c>
      <c r="B518" s="2" t="s">
        <v>212</v>
      </c>
      <c r="C518" s="2" t="s">
        <v>245</v>
      </c>
      <c r="D518" s="2" t="s">
        <v>651</v>
      </c>
      <c r="E518" s="4">
        <f>SUM(F518:AEX518)</f>
        <v>0</v>
      </c>
      <c r="R518" s="1"/>
    </row>
    <row r="519" spans="1:18">
      <c r="A519" s="43">
        <v>60404</v>
      </c>
      <c r="B519" s="2" t="s">
        <v>158</v>
      </c>
      <c r="C519" s="2" t="s">
        <v>332</v>
      </c>
      <c r="D519" s="2" t="s">
        <v>651</v>
      </c>
      <c r="E519" s="4">
        <f>SUM(F519:AEX519)</f>
        <v>0</v>
      </c>
    </row>
    <row r="520" spans="1:18">
      <c r="A520" s="43">
        <v>90404</v>
      </c>
      <c r="B520" s="2" t="s">
        <v>114</v>
      </c>
      <c r="C520" s="2" t="s">
        <v>238</v>
      </c>
      <c r="D520" s="2" t="s">
        <v>651</v>
      </c>
      <c r="E520" s="4">
        <f>SUM(F520:AEX520)</f>
        <v>0</v>
      </c>
    </row>
    <row r="521" spans="1:18">
      <c r="A521" s="43">
        <v>70309</v>
      </c>
      <c r="B521" s="2" t="s">
        <v>268</v>
      </c>
      <c r="C521" s="2" t="s">
        <v>268</v>
      </c>
      <c r="D521" s="2" t="s">
        <v>652</v>
      </c>
      <c r="E521" s="4">
        <f>SUM(F521:AEX521)</f>
        <v>0</v>
      </c>
    </row>
    <row r="522" spans="1:18">
      <c r="A522" s="43">
        <v>20307</v>
      </c>
      <c r="B522" s="2" t="s">
        <v>212</v>
      </c>
      <c r="C522" s="2" t="s">
        <v>245</v>
      </c>
      <c r="D522" s="2" t="s">
        <v>653</v>
      </c>
      <c r="E522" s="4">
        <f>SUM(F522:AEX522)</f>
        <v>0</v>
      </c>
    </row>
    <row r="523" spans="1:18">
      <c r="A523" s="43">
        <v>90507</v>
      </c>
      <c r="B523" s="2" t="s">
        <v>114</v>
      </c>
      <c r="C523" s="2" t="s">
        <v>308</v>
      </c>
      <c r="D523" s="2" t="s">
        <v>654</v>
      </c>
      <c r="E523" s="4">
        <f>SUM(F523:AEX523)</f>
        <v>0</v>
      </c>
    </row>
    <row r="524" spans="1:18" ht="24">
      <c r="A524" s="43">
        <v>120903</v>
      </c>
      <c r="B524" s="2" t="s">
        <v>191</v>
      </c>
      <c r="C524" s="2" t="s">
        <v>449</v>
      </c>
      <c r="D524" s="2" t="s">
        <v>655</v>
      </c>
      <c r="E524" s="4">
        <f>SUM(F524:AEX524)</f>
        <v>0</v>
      </c>
    </row>
    <row r="525" spans="1:18">
      <c r="A525" s="43">
        <v>70307</v>
      </c>
      <c r="B525" s="2" t="s">
        <v>268</v>
      </c>
      <c r="C525" s="2" t="s">
        <v>268</v>
      </c>
      <c r="D525" s="2" t="s">
        <v>352</v>
      </c>
      <c r="E525" s="4">
        <f>SUM(F525:AEX525)</f>
        <v>0</v>
      </c>
    </row>
    <row r="526" spans="1:18">
      <c r="A526" s="43">
        <v>70502</v>
      </c>
      <c r="B526" s="2" t="s">
        <v>268</v>
      </c>
      <c r="C526" s="2" t="s">
        <v>656</v>
      </c>
      <c r="D526" s="2" t="s">
        <v>657</v>
      </c>
      <c r="E526" s="4">
        <f>SUM(F526:AEX526)</f>
        <v>0</v>
      </c>
    </row>
    <row r="527" spans="1:18">
      <c r="A527" s="43">
        <v>60503</v>
      </c>
      <c r="B527" s="2" t="s">
        <v>158</v>
      </c>
      <c r="C527" s="2" t="s">
        <v>417</v>
      </c>
      <c r="D527" s="2" t="s">
        <v>658</v>
      </c>
      <c r="E527" s="4">
        <f>SUM(F527:AEX527)</f>
        <v>0</v>
      </c>
    </row>
    <row r="528" spans="1:18">
      <c r="A528" s="43">
        <v>90703</v>
      </c>
      <c r="B528" s="2" t="s">
        <v>114</v>
      </c>
      <c r="C528" s="2" t="s">
        <v>363</v>
      </c>
      <c r="D528" s="2" t="s">
        <v>658</v>
      </c>
      <c r="E528" s="4">
        <f>SUM(F528:AEX528)</f>
        <v>0</v>
      </c>
    </row>
    <row r="529" spans="1:18">
      <c r="A529" s="43">
        <v>60307</v>
      </c>
      <c r="B529" s="2" t="s">
        <v>158</v>
      </c>
      <c r="C529" s="2" t="s">
        <v>406</v>
      </c>
      <c r="D529" s="2" t="s">
        <v>659</v>
      </c>
      <c r="E529" s="4">
        <f>SUM(F529:AEX529)</f>
        <v>0</v>
      </c>
    </row>
    <row r="530" spans="1:18">
      <c r="A530" s="43">
        <v>60308</v>
      </c>
      <c r="B530" s="2" t="s">
        <v>158</v>
      </c>
      <c r="C530" s="2" t="s">
        <v>406</v>
      </c>
      <c r="D530" s="2" t="s">
        <v>660</v>
      </c>
      <c r="E530" s="4">
        <f>SUM(F530:AEX530)</f>
        <v>0</v>
      </c>
    </row>
    <row r="531" spans="1:18">
      <c r="A531" s="43">
        <v>90803</v>
      </c>
      <c r="B531" s="2" t="s">
        <v>114</v>
      </c>
      <c r="C531" s="2" t="s">
        <v>118</v>
      </c>
      <c r="D531" s="2" t="s">
        <v>661</v>
      </c>
      <c r="E531" s="4">
        <f>SUM(F531:AEX531)</f>
        <v>0</v>
      </c>
    </row>
    <row r="532" spans="1:18">
      <c r="A532" s="43">
        <v>60403</v>
      </c>
      <c r="B532" s="2" t="s">
        <v>158</v>
      </c>
      <c r="C532" s="2" t="s">
        <v>332</v>
      </c>
      <c r="D532" s="2" t="s">
        <v>662</v>
      </c>
      <c r="E532" s="4">
        <f>SUM(F532:AEX532)</f>
        <v>0</v>
      </c>
    </row>
    <row r="533" spans="1:18">
      <c r="A533" s="43">
        <v>40406</v>
      </c>
      <c r="B533" s="2" t="s">
        <v>154</v>
      </c>
      <c r="C533" s="2" t="s">
        <v>234</v>
      </c>
      <c r="D533" s="2" t="s">
        <v>663</v>
      </c>
      <c r="E533" s="4">
        <f>SUM(F533:AEX533)</f>
        <v>0</v>
      </c>
    </row>
    <row r="534" spans="1:18">
      <c r="A534" s="43">
        <v>90304</v>
      </c>
      <c r="B534" s="2" t="s">
        <v>114</v>
      </c>
      <c r="C534" s="2" t="s">
        <v>284</v>
      </c>
      <c r="D534" s="2" t="s">
        <v>664</v>
      </c>
      <c r="E534" s="4">
        <f>SUM(F534:AEX534)</f>
        <v>0</v>
      </c>
    </row>
    <row r="535" spans="1:18" ht="24">
      <c r="A535" s="43">
        <v>120804</v>
      </c>
      <c r="B535" s="2" t="s">
        <v>191</v>
      </c>
      <c r="C535" s="2" t="s">
        <v>192</v>
      </c>
      <c r="D535" s="2" t="s">
        <v>665</v>
      </c>
      <c r="E535" s="4">
        <f>SUM(F535:AEX535)</f>
        <v>0</v>
      </c>
    </row>
    <row r="536" spans="1:18">
      <c r="A536" s="43">
        <v>90513</v>
      </c>
      <c r="B536" s="2" t="s">
        <v>114</v>
      </c>
      <c r="C536" s="2" t="s">
        <v>308</v>
      </c>
      <c r="D536" s="2" t="s">
        <v>666</v>
      </c>
      <c r="E536" s="4">
        <f>SUM(F536:AEX536)</f>
        <v>0</v>
      </c>
    </row>
    <row r="537" spans="1:18" ht="24">
      <c r="A537" s="43">
        <v>120307</v>
      </c>
      <c r="B537" s="2" t="s">
        <v>191</v>
      </c>
      <c r="C537" s="2" t="s">
        <v>380</v>
      </c>
      <c r="D537" s="2" t="s">
        <v>667</v>
      </c>
      <c r="E537" s="4">
        <f>SUM(F537:AEX537)</f>
        <v>0</v>
      </c>
    </row>
    <row r="538" spans="1:18">
      <c r="A538" s="43">
        <v>70503</v>
      </c>
      <c r="B538" s="2" t="s">
        <v>268</v>
      </c>
      <c r="C538" s="2" t="s">
        <v>656</v>
      </c>
      <c r="D538" s="2" t="s">
        <v>668</v>
      </c>
      <c r="E538" s="4">
        <f>SUM(F538:AEX538)</f>
        <v>0</v>
      </c>
    </row>
    <row r="539" spans="1:18">
      <c r="A539" s="43">
        <v>60407</v>
      </c>
      <c r="B539" s="2" t="s">
        <v>158</v>
      </c>
      <c r="C539" s="2" t="s">
        <v>332</v>
      </c>
      <c r="D539" s="2" t="s">
        <v>669</v>
      </c>
      <c r="E539" s="4">
        <f>SUM(F539:AEX539)</f>
        <v>0</v>
      </c>
    </row>
    <row r="540" spans="1:18" ht="24">
      <c r="A540" s="43">
        <v>30301</v>
      </c>
      <c r="B540" s="2" t="s">
        <v>144</v>
      </c>
      <c r="C540" s="2" t="s">
        <v>424</v>
      </c>
      <c r="D540" s="2" t="s">
        <v>670</v>
      </c>
      <c r="E540" s="4">
        <f>SUM(F540:AEX540)</f>
        <v>0</v>
      </c>
      <c r="R540" s="1"/>
    </row>
    <row r="541" spans="1:18">
      <c r="A541" s="43">
        <v>30503</v>
      </c>
      <c r="B541" s="2" t="s">
        <v>144</v>
      </c>
      <c r="C541" s="2" t="s">
        <v>410</v>
      </c>
      <c r="D541" s="2" t="s">
        <v>209</v>
      </c>
      <c r="E541" s="4">
        <f>SUM(F541:AEX541)</f>
        <v>0</v>
      </c>
    </row>
    <row r="542" spans="1:18">
      <c r="A542" s="43">
        <v>70411</v>
      </c>
      <c r="B542" s="2" t="s">
        <v>268</v>
      </c>
      <c r="C542" s="2" t="s">
        <v>328</v>
      </c>
      <c r="D542" s="2" t="s">
        <v>671</v>
      </c>
      <c r="E542" s="4">
        <f>SUM(F542:AEX542)</f>
        <v>0</v>
      </c>
    </row>
    <row r="543" spans="1:18">
      <c r="A543" s="43">
        <v>90211</v>
      </c>
      <c r="B543" s="2" t="s">
        <v>114</v>
      </c>
      <c r="C543" s="2" t="s">
        <v>435</v>
      </c>
      <c r="D543" s="2" t="s">
        <v>672</v>
      </c>
      <c r="E543" s="4">
        <f>SUM(F543:AEX543)</f>
        <v>0</v>
      </c>
    </row>
    <row r="544" spans="1:18">
      <c r="A544" s="43">
        <v>41004</v>
      </c>
      <c r="B544" s="2" t="s">
        <v>154</v>
      </c>
      <c r="C544" s="2" t="s">
        <v>339</v>
      </c>
      <c r="D544" s="2" t="s">
        <v>673</v>
      </c>
      <c r="E544" s="4">
        <f>SUM(F544:AEX544)</f>
        <v>0</v>
      </c>
    </row>
    <row r="545" spans="1:18" ht="24">
      <c r="A545" s="43">
        <v>120316</v>
      </c>
      <c r="B545" s="2" t="s">
        <v>191</v>
      </c>
      <c r="C545" s="2" t="s">
        <v>380</v>
      </c>
      <c r="D545" s="2" t="s">
        <v>674</v>
      </c>
      <c r="E545" s="4">
        <f>SUM(F545:AEX545)</f>
        <v>0</v>
      </c>
    </row>
    <row r="546" spans="1:18" ht="24">
      <c r="A546" s="43">
        <v>120606</v>
      </c>
      <c r="B546" s="2" t="s">
        <v>191</v>
      </c>
      <c r="C546" s="2" t="s">
        <v>299</v>
      </c>
      <c r="D546" s="2" t="s">
        <v>675</v>
      </c>
      <c r="E546" s="4">
        <f>SUM(F546:AEX546)</f>
        <v>0</v>
      </c>
    </row>
    <row r="547" spans="1:18">
      <c r="A547" s="43">
        <v>10404</v>
      </c>
      <c r="B547" s="2" t="s">
        <v>163</v>
      </c>
      <c r="C547" s="2" t="s">
        <v>273</v>
      </c>
      <c r="D547" s="2" t="s">
        <v>676</v>
      </c>
      <c r="E547" s="4">
        <f>SUM(F547:AEX547)</f>
        <v>0</v>
      </c>
    </row>
    <row r="548" spans="1:18" ht="24">
      <c r="A548" s="43">
        <v>120308</v>
      </c>
      <c r="B548" s="2" t="s">
        <v>191</v>
      </c>
      <c r="C548" s="2" t="s">
        <v>380</v>
      </c>
      <c r="D548" s="2" t="s">
        <v>677</v>
      </c>
      <c r="E548" s="4">
        <f>SUM(F548:AEX548)</f>
        <v>0</v>
      </c>
    </row>
    <row r="549" spans="1:18">
      <c r="A549" s="43">
        <v>70215</v>
      </c>
      <c r="B549" s="2" t="s">
        <v>268</v>
      </c>
      <c r="C549" s="2" t="s">
        <v>348</v>
      </c>
      <c r="D549" s="2" t="s">
        <v>678</v>
      </c>
      <c r="E549" s="4">
        <f>SUM(F549:AEX549)</f>
        <v>0</v>
      </c>
    </row>
    <row r="550" spans="1:18">
      <c r="A550" s="43">
        <v>30201</v>
      </c>
      <c r="B550" s="2" t="s">
        <v>144</v>
      </c>
      <c r="C550" s="2" t="s">
        <v>414</v>
      </c>
      <c r="D550" s="2" t="s">
        <v>679</v>
      </c>
      <c r="E550" s="4">
        <f>SUM(F550:AEX550)</f>
        <v>0</v>
      </c>
      <c r="R550" s="1"/>
    </row>
    <row r="551" spans="1:18">
      <c r="A551" s="43">
        <v>70505</v>
      </c>
      <c r="B551" s="2" t="s">
        <v>268</v>
      </c>
      <c r="C551" s="2" t="s">
        <v>656</v>
      </c>
      <c r="D551" s="2" t="s">
        <v>680</v>
      </c>
      <c r="E551" s="4">
        <f>SUM(F551:AEX551)</f>
        <v>0</v>
      </c>
    </row>
    <row r="552" spans="1:18">
      <c r="A552" s="43">
        <v>81102</v>
      </c>
      <c r="B552" s="2" t="s">
        <v>99</v>
      </c>
      <c r="C552" s="2" t="s">
        <v>681</v>
      </c>
      <c r="D552" s="2" t="s">
        <v>682</v>
      </c>
      <c r="E552" s="4">
        <f>SUM(F552:AEX552)</f>
        <v>0</v>
      </c>
    </row>
    <row r="553" spans="1:18">
      <c r="A553" s="43">
        <v>81103</v>
      </c>
      <c r="B553" s="2" t="s">
        <v>99</v>
      </c>
      <c r="C553" s="2" t="s">
        <v>681</v>
      </c>
      <c r="D553" s="2" t="s">
        <v>683</v>
      </c>
      <c r="E553" s="4">
        <f>SUM(F553:AEX553)</f>
        <v>0</v>
      </c>
    </row>
    <row r="554" spans="1:18">
      <c r="A554" s="43">
        <v>40804</v>
      </c>
      <c r="B554" s="2" t="s">
        <v>154</v>
      </c>
      <c r="C554" s="2" t="s">
        <v>280</v>
      </c>
      <c r="D554" s="2" t="s">
        <v>684</v>
      </c>
      <c r="E554" s="4">
        <f>SUM(F554:AEX554)</f>
        <v>0</v>
      </c>
    </row>
    <row r="555" spans="1:18">
      <c r="A555" s="43">
        <v>40403</v>
      </c>
      <c r="B555" s="2" t="s">
        <v>154</v>
      </c>
      <c r="C555" s="2" t="s">
        <v>234</v>
      </c>
      <c r="D555" s="2" t="s">
        <v>416</v>
      </c>
      <c r="E555" s="4">
        <f>SUM(F555:AEX555)</f>
        <v>0</v>
      </c>
    </row>
    <row r="556" spans="1:18">
      <c r="A556" s="43">
        <v>70216</v>
      </c>
      <c r="B556" s="2" t="s">
        <v>268</v>
      </c>
      <c r="C556" s="2" t="s">
        <v>348</v>
      </c>
      <c r="D556" s="2" t="s">
        <v>416</v>
      </c>
      <c r="E556" s="4">
        <f>SUM(F556:AEX556)</f>
        <v>0</v>
      </c>
    </row>
    <row r="557" spans="1:18">
      <c r="A557" s="43">
        <v>40105</v>
      </c>
      <c r="B557" s="2" t="s">
        <v>154</v>
      </c>
      <c r="C557" s="2" t="s">
        <v>155</v>
      </c>
      <c r="D557" s="2" t="s">
        <v>685</v>
      </c>
      <c r="E557" s="4">
        <f>SUM(F557:AEX557)</f>
        <v>0</v>
      </c>
    </row>
    <row r="558" spans="1:18">
      <c r="A558" s="43">
        <v>40306</v>
      </c>
      <c r="B558" s="2" t="s">
        <v>154</v>
      </c>
      <c r="C558" s="2" t="s">
        <v>253</v>
      </c>
      <c r="D558" s="2" t="s">
        <v>686</v>
      </c>
      <c r="E558" s="4">
        <f>SUM(F558:AEX558)</f>
        <v>0</v>
      </c>
    </row>
    <row r="559" spans="1:18">
      <c r="A559" s="43">
        <v>70604</v>
      </c>
      <c r="B559" s="2" t="s">
        <v>268</v>
      </c>
      <c r="C559" s="2" t="s">
        <v>248</v>
      </c>
      <c r="D559" s="2" t="s">
        <v>686</v>
      </c>
      <c r="E559" s="4">
        <f>SUM(F559:AEX559)</f>
        <v>0</v>
      </c>
    </row>
    <row r="560" spans="1:18">
      <c r="A560" s="43">
        <v>70605</v>
      </c>
      <c r="B560" s="2" t="s">
        <v>268</v>
      </c>
      <c r="C560" s="2" t="s">
        <v>248</v>
      </c>
      <c r="D560" s="2" t="s">
        <v>687</v>
      </c>
      <c r="E560" s="4">
        <f>SUM(F560:AEX560)</f>
        <v>0</v>
      </c>
    </row>
    <row r="561" spans="1:94">
      <c r="A561" s="43">
        <v>80604</v>
      </c>
      <c r="B561" s="2" t="s">
        <v>99</v>
      </c>
      <c r="C561" s="2" t="s">
        <v>471</v>
      </c>
      <c r="D561" s="2" t="s">
        <v>688</v>
      </c>
      <c r="E561" s="4">
        <f>SUM(F561:AEX561)</f>
        <v>0</v>
      </c>
    </row>
    <row r="562" spans="1:94">
      <c r="A562" s="43">
        <v>41405</v>
      </c>
      <c r="B562" s="2" t="s">
        <v>154</v>
      </c>
      <c r="C562" s="2" t="s">
        <v>373</v>
      </c>
      <c r="D562" s="2" t="s">
        <v>689</v>
      </c>
      <c r="E562" s="4">
        <f>SUM(F562:AEX562)</f>
        <v>0</v>
      </c>
    </row>
    <row r="563" spans="1:94">
      <c r="A563" s="43">
        <v>50203</v>
      </c>
      <c r="B563" s="2" t="s">
        <v>151</v>
      </c>
      <c r="C563" s="2" t="s">
        <v>152</v>
      </c>
      <c r="D563" s="2" t="s">
        <v>690</v>
      </c>
      <c r="E563" s="4">
        <f>SUM(F563:AEX563)</f>
        <v>0</v>
      </c>
    </row>
    <row r="564" spans="1:94">
      <c r="A564" s="43">
        <v>70501</v>
      </c>
      <c r="B564" s="2" t="s">
        <v>268</v>
      </c>
      <c r="C564" s="2" t="s">
        <v>656</v>
      </c>
      <c r="D564" s="2" t="s">
        <v>691</v>
      </c>
      <c r="E564" s="4">
        <f>SUM(F564:AEX564)</f>
        <v>0</v>
      </c>
    </row>
    <row r="565" spans="1:94">
      <c r="A565" s="43">
        <v>40307</v>
      </c>
      <c r="B565" s="2" t="s">
        <v>154</v>
      </c>
      <c r="C565" s="2" t="s">
        <v>253</v>
      </c>
      <c r="D565" s="2" t="s">
        <v>110</v>
      </c>
      <c r="E565" s="4">
        <f>SUM(F565:AEX565)</f>
        <v>0</v>
      </c>
    </row>
    <row r="566" spans="1:94">
      <c r="A566" s="43">
        <v>80205</v>
      </c>
      <c r="B566" s="2" t="s">
        <v>99</v>
      </c>
      <c r="C566" s="2" t="s">
        <v>612</v>
      </c>
      <c r="D566" s="2" t="s">
        <v>692</v>
      </c>
      <c r="E566" s="4">
        <f>SUM(F566:AEX566)</f>
        <v>0</v>
      </c>
    </row>
    <row r="567" spans="1:94">
      <c r="A567" s="43">
        <v>70217</v>
      </c>
      <c r="B567" s="2" t="s">
        <v>268</v>
      </c>
      <c r="C567" s="2" t="s">
        <v>348</v>
      </c>
      <c r="D567" s="2" t="s">
        <v>693</v>
      </c>
      <c r="E567" s="4">
        <f>SUM(F567:AEX567)</f>
        <v>0</v>
      </c>
    </row>
    <row r="568" spans="1:94" ht="24">
      <c r="A568" s="43">
        <v>120309</v>
      </c>
      <c r="B568" s="2" t="s">
        <v>191</v>
      </c>
      <c r="C568" s="2" t="s">
        <v>380</v>
      </c>
      <c r="D568" s="2" t="s">
        <v>693</v>
      </c>
      <c r="E568" s="4">
        <f>SUM(F568:AEX568)</f>
        <v>0</v>
      </c>
    </row>
    <row r="569" spans="1:94">
      <c r="A569" s="43">
        <v>60405</v>
      </c>
      <c r="B569" s="2" t="s">
        <v>158</v>
      </c>
      <c r="C569" s="2" t="s">
        <v>332</v>
      </c>
      <c r="D569" s="2" t="s">
        <v>694</v>
      </c>
      <c r="E569" s="4">
        <f>SUM(F569:AEX569)</f>
        <v>0</v>
      </c>
    </row>
    <row r="570" spans="1:94">
      <c r="A570" s="43">
        <v>70110</v>
      </c>
      <c r="B570" s="2" t="s">
        <v>268</v>
      </c>
      <c r="C570" s="2" t="s">
        <v>400</v>
      </c>
      <c r="D570" s="2" t="s">
        <v>695</v>
      </c>
      <c r="E570" s="4">
        <f>SUM(F570:AEX570)</f>
        <v>4</v>
      </c>
      <c r="CO570">
        <v>2</v>
      </c>
      <c r="CP570">
        <v>2</v>
      </c>
    </row>
    <row r="571" spans="1:94" ht="24">
      <c r="A571" s="43">
        <v>120607</v>
      </c>
      <c r="B571" s="2" t="s">
        <v>191</v>
      </c>
      <c r="C571" s="2" t="s">
        <v>299</v>
      </c>
      <c r="D571" s="2" t="s">
        <v>696</v>
      </c>
      <c r="E571" s="4">
        <f>SUM(F571:AEX571)</f>
        <v>0</v>
      </c>
    </row>
    <row r="572" spans="1:94">
      <c r="A572" s="43">
        <v>20305</v>
      </c>
      <c r="B572" s="2" t="s">
        <v>212</v>
      </c>
      <c r="C572" s="2" t="s">
        <v>245</v>
      </c>
      <c r="D572" s="2" t="s">
        <v>697</v>
      </c>
      <c r="E572" s="4">
        <f>SUM(F572:AEX572)</f>
        <v>0</v>
      </c>
      <c r="R572" s="1"/>
    </row>
    <row r="573" spans="1:94">
      <c r="A573" s="43">
        <v>30206</v>
      </c>
      <c r="B573" s="2" t="s">
        <v>144</v>
      </c>
      <c r="C573" s="2" t="s">
        <v>414</v>
      </c>
      <c r="D573" s="2" t="s">
        <v>698</v>
      </c>
      <c r="E573" s="4">
        <f>SUM(F573:AEX573)</f>
        <v>0</v>
      </c>
      <c r="R573" s="1"/>
    </row>
    <row r="574" spans="1:94">
      <c r="A574" s="43">
        <v>90508</v>
      </c>
      <c r="B574" s="2" t="s">
        <v>114</v>
      </c>
      <c r="C574" s="2" t="s">
        <v>308</v>
      </c>
      <c r="D574" s="2" t="s">
        <v>699</v>
      </c>
      <c r="E574" s="4">
        <f>SUM(F574:AEX574)</f>
        <v>0</v>
      </c>
    </row>
    <row r="575" spans="1:94">
      <c r="A575" s="43">
        <v>30506</v>
      </c>
      <c r="B575" s="2" t="s">
        <v>144</v>
      </c>
      <c r="C575" s="2" t="s">
        <v>410</v>
      </c>
      <c r="D575" s="2" t="s">
        <v>700</v>
      </c>
      <c r="E575" s="4">
        <f>SUM(F575:AEX575)</f>
        <v>0</v>
      </c>
    </row>
    <row r="576" spans="1:94">
      <c r="A576" s="43">
        <v>70601</v>
      </c>
      <c r="B576" s="2" t="s">
        <v>268</v>
      </c>
      <c r="C576" s="2" t="s">
        <v>248</v>
      </c>
      <c r="D576" s="2" t="s">
        <v>701</v>
      </c>
      <c r="E576" s="4">
        <f>SUM(F576:AEX576)</f>
        <v>0</v>
      </c>
    </row>
    <row r="577" spans="1:18">
      <c r="A577" s="43">
        <v>60506</v>
      </c>
      <c r="B577" s="2" t="s">
        <v>158</v>
      </c>
      <c r="C577" s="2" t="s">
        <v>417</v>
      </c>
      <c r="D577" s="2" t="s">
        <v>702</v>
      </c>
      <c r="E577" s="4">
        <f>SUM(F577:AEX577)</f>
        <v>0</v>
      </c>
    </row>
    <row r="578" spans="1:18">
      <c r="A578" s="43">
        <v>40704</v>
      </c>
      <c r="B578" s="2" t="s">
        <v>154</v>
      </c>
      <c r="C578" s="2" t="s">
        <v>286</v>
      </c>
      <c r="D578" s="2" t="s">
        <v>703</v>
      </c>
      <c r="E578" s="4">
        <f>SUM(F578:AEX578)</f>
        <v>0</v>
      </c>
    </row>
    <row r="579" spans="1:18">
      <c r="A579" s="43">
        <v>40705</v>
      </c>
      <c r="B579" s="2" t="s">
        <v>154</v>
      </c>
      <c r="C579" s="2" t="s">
        <v>286</v>
      </c>
      <c r="D579" s="2" t="s">
        <v>704</v>
      </c>
      <c r="E579" s="4">
        <f>SUM(F579:AEX579)</f>
        <v>0</v>
      </c>
    </row>
    <row r="580" spans="1:18">
      <c r="A580" s="43">
        <v>41307</v>
      </c>
      <c r="B580" s="2" t="s">
        <v>154</v>
      </c>
      <c r="C580" s="2" t="s">
        <v>441</v>
      </c>
      <c r="D580" s="2" t="s">
        <v>705</v>
      </c>
      <c r="E580" s="4">
        <f>SUM(F580:AEX580)</f>
        <v>0</v>
      </c>
    </row>
    <row r="581" spans="1:18">
      <c r="A581" s="43">
        <v>50205</v>
      </c>
      <c r="B581" s="2" t="s">
        <v>151</v>
      </c>
      <c r="C581" s="2" t="s">
        <v>152</v>
      </c>
      <c r="D581" s="2" t="s">
        <v>706</v>
      </c>
      <c r="E581" s="4">
        <f>SUM(F581:AEX581)</f>
        <v>0</v>
      </c>
    </row>
    <row r="582" spans="1:18">
      <c r="A582" s="43">
        <v>20106</v>
      </c>
      <c r="B582" s="2" t="s">
        <v>212</v>
      </c>
      <c r="C582" s="2" t="s">
        <v>219</v>
      </c>
      <c r="D582" s="2" t="s">
        <v>707</v>
      </c>
      <c r="E582" s="4">
        <f>SUM(F582:AEX582)</f>
        <v>0</v>
      </c>
    </row>
    <row r="583" spans="1:18">
      <c r="A583" s="43">
        <v>30403</v>
      </c>
      <c r="B583" s="2" t="s">
        <v>144</v>
      </c>
      <c r="C583" s="2" t="s">
        <v>330</v>
      </c>
      <c r="D583" s="2" t="s">
        <v>708</v>
      </c>
      <c r="E583" s="4">
        <f>SUM(F583:AEX583)</f>
        <v>0</v>
      </c>
    </row>
    <row r="584" spans="1:18">
      <c r="A584" s="43">
        <v>50106</v>
      </c>
      <c r="B584" s="2" t="s">
        <v>151</v>
      </c>
      <c r="C584" s="2" t="s">
        <v>269</v>
      </c>
      <c r="D584" s="2" t="s">
        <v>709</v>
      </c>
      <c r="E584" s="4">
        <f>SUM(F584:AEX584)</f>
        <v>0</v>
      </c>
    </row>
    <row r="585" spans="1:18">
      <c r="A585" s="43">
        <v>90509</v>
      </c>
      <c r="B585" s="2" t="s">
        <v>114</v>
      </c>
      <c r="C585" s="2" t="s">
        <v>308</v>
      </c>
      <c r="D585" s="2" t="s">
        <v>710</v>
      </c>
      <c r="E585" s="4">
        <f>SUM(F585:AEX585)</f>
        <v>0</v>
      </c>
    </row>
    <row r="586" spans="1:18">
      <c r="A586" s="43">
        <v>10104</v>
      </c>
      <c r="B586" s="2" t="s">
        <v>163</v>
      </c>
      <c r="C586" s="2" t="s">
        <v>163</v>
      </c>
      <c r="D586" s="2" t="s">
        <v>711</v>
      </c>
      <c r="E586" s="4">
        <f>SUM(F586:AEX586)</f>
        <v>0</v>
      </c>
      <c r="R586" s="1"/>
    </row>
    <row r="587" spans="1:18">
      <c r="A587" s="43">
        <v>10304</v>
      </c>
      <c r="B587" s="2" t="s">
        <v>163</v>
      </c>
      <c r="C587" s="2" t="s">
        <v>167</v>
      </c>
      <c r="D587" s="2" t="s">
        <v>712</v>
      </c>
      <c r="E587" s="4">
        <f>SUM(F587:AEX587)</f>
        <v>0</v>
      </c>
      <c r="R587" s="1"/>
    </row>
    <row r="588" spans="1:18">
      <c r="A588" s="43">
        <v>70504</v>
      </c>
      <c r="B588" s="2" t="s">
        <v>268</v>
      </c>
      <c r="C588" s="2" t="s">
        <v>656</v>
      </c>
      <c r="D588" s="2" t="s">
        <v>713</v>
      </c>
      <c r="E588" s="4">
        <f>SUM(F588:AEX588)</f>
        <v>0</v>
      </c>
    </row>
    <row r="589" spans="1:18" ht="24">
      <c r="A589" s="43">
        <v>120207</v>
      </c>
      <c r="B589" s="2" t="s">
        <v>191</v>
      </c>
      <c r="C589" s="2" t="s">
        <v>266</v>
      </c>
      <c r="D589" s="2" t="s">
        <v>714</v>
      </c>
      <c r="E589" s="4">
        <f>SUM(F589:AEX589)</f>
        <v>0</v>
      </c>
    </row>
    <row r="590" spans="1:18">
      <c r="A590" s="43">
        <v>91108</v>
      </c>
      <c r="B590" s="2" t="s">
        <v>114</v>
      </c>
      <c r="C590" s="2" t="s">
        <v>186</v>
      </c>
      <c r="D590" s="2" t="s">
        <v>715</v>
      </c>
      <c r="E590" s="4">
        <f>SUM(F590:AEX590)</f>
        <v>0</v>
      </c>
    </row>
    <row r="591" spans="1:18">
      <c r="A591" s="43">
        <v>41308</v>
      </c>
      <c r="B591" s="2" t="s">
        <v>154</v>
      </c>
      <c r="C591" s="2" t="s">
        <v>441</v>
      </c>
      <c r="D591" s="2" t="s">
        <v>716</v>
      </c>
      <c r="E591" s="4">
        <f>SUM(F591:AEX591)</f>
        <v>0</v>
      </c>
    </row>
    <row r="592" spans="1:18">
      <c r="A592" s="43">
        <v>60206</v>
      </c>
      <c r="B592" s="2" t="s">
        <v>158</v>
      </c>
      <c r="C592" s="2" t="s">
        <v>350</v>
      </c>
      <c r="D592" s="2" t="s">
        <v>717</v>
      </c>
      <c r="E592" s="4">
        <f>SUM(F592:AEX592)</f>
        <v>0</v>
      </c>
    </row>
    <row r="593" spans="1:18">
      <c r="A593" s="43">
        <v>60207</v>
      </c>
      <c r="B593" s="2" t="s">
        <v>158</v>
      </c>
      <c r="C593" s="2" t="s">
        <v>350</v>
      </c>
      <c r="D593" s="2" t="s">
        <v>718</v>
      </c>
      <c r="E593" s="4">
        <f>SUM(F593:AEX593)</f>
        <v>0</v>
      </c>
    </row>
    <row r="594" spans="1:18">
      <c r="A594" s="43">
        <v>91204</v>
      </c>
      <c r="B594" s="2" t="s">
        <v>114</v>
      </c>
      <c r="C594" s="2" t="s">
        <v>242</v>
      </c>
      <c r="D594" s="2" t="s">
        <v>719</v>
      </c>
      <c r="E594" s="4">
        <f>SUM(F594:AEX594)</f>
        <v>0</v>
      </c>
    </row>
    <row r="595" spans="1:18">
      <c r="A595" s="43">
        <v>40106</v>
      </c>
      <c r="B595" s="2" t="s">
        <v>154</v>
      </c>
      <c r="C595" s="2" t="s">
        <v>155</v>
      </c>
      <c r="D595" s="2" t="s">
        <v>720</v>
      </c>
      <c r="E595" s="4">
        <f>SUM(F595:AEX595)</f>
        <v>0</v>
      </c>
    </row>
    <row r="596" spans="1:18">
      <c r="A596" s="43">
        <v>90804</v>
      </c>
      <c r="B596" s="2" t="s">
        <v>114</v>
      </c>
      <c r="C596" s="2" t="s">
        <v>118</v>
      </c>
      <c r="D596" s="2" t="s">
        <v>721</v>
      </c>
      <c r="E596" s="4">
        <f>SUM(F596:AEX596)</f>
        <v>0</v>
      </c>
    </row>
    <row r="597" spans="1:18">
      <c r="A597" s="43">
        <v>60608</v>
      </c>
      <c r="B597" s="2" t="s">
        <v>158</v>
      </c>
      <c r="C597" s="2" t="s">
        <v>342</v>
      </c>
      <c r="D597" s="2" t="s">
        <v>722</v>
      </c>
      <c r="E597" s="4">
        <f>SUM(F597:AEX597)</f>
        <v>0</v>
      </c>
    </row>
    <row r="598" spans="1:18" ht="24">
      <c r="A598" s="43">
        <v>120705</v>
      </c>
      <c r="B598" s="2" t="s">
        <v>191</v>
      </c>
      <c r="C598" s="2" t="s">
        <v>296</v>
      </c>
      <c r="D598" s="2" t="s">
        <v>723</v>
      </c>
      <c r="E598" s="4">
        <f>SUM(F598:AEX598)</f>
        <v>0</v>
      </c>
    </row>
    <row r="599" spans="1:18">
      <c r="A599" s="43">
        <v>50307</v>
      </c>
      <c r="B599" s="2" t="s">
        <v>151</v>
      </c>
      <c r="C599" s="2" t="s">
        <v>181</v>
      </c>
      <c r="D599" s="2" t="s">
        <v>724</v>
      </c>
      <c r="E599" s="4">
        <f>SUM(F599:AEX599)</f>
        <v>0</v>
      </c>
    </row>
    <row r="600" spans="1:18">
      <c r="A600" s="43">
        <v>50315</v>
      </c>
      <c r="B600" s="2" t="s">
        <v>151</v>
      </c>
      <c r="C600" s="2" t="s">
        <v>181</v>
      </c>
      <c r="D600" s="2" t="s">
        <v>725</v>
      </c>
      <c r="E600" s="4">
        <f>SUM(F600:AEX600)</f>
        <v>0</v>
      </c>
    </row>
    <row r="601" spans="1:18">
      <c r="A601" s="43">
        <v>20607</v>
      </c>
      <c r="B601" s="2" t="s">
        <v>212</v>
      </c>
      <c r="C601" s="2" t="s">
        <v>213</v>
      </c>
      <c r="D601" s="2" t="s">
        <v>423</v>
      </c>
      <c r="E601" s="4">
        <f>SUM(F601:AEX601)</f>
        <v>0</v>
      </c>
      <c r="R601" s="1"/>
    </row>
    <row r="602" spans="1:18">
      <c r="A602" s="43">
        <v>70218</v>
      </c>
      <c r="B602" s="2" t="s">
        <v>268</v>
      </c>
      <c r="C602" s="2" t="s">
        <v>348</v>
      </c>
      <c r="D602" s="2" t="s">
        <v>726</v>
      </c>
      <c r="E602" s="4">
        <f>SUM(F602:AEX602)</f>
        <v>0</v>
      </c>
    </row>
    <row r="603" spans="1:18">
      <c r="A603" s="43">
        <v>50308</v>
      </c>
      <c r="B603" s="2" t="s">
        <v>151</v>
      </c>
      <c r="C603" s="2" t="s">
        <v>181</v>
      </c>
      <c r="D603" s="2" t="s">
        <v>727</v>
      </c>
      <c r="E603" s="4">
        <f>SUM(F603:AEX603)</f>
        <v>0</v>
      </c>
    </row>
    <row r="604" spans="1:18">
      <c r="A604" s="43">
        <v>20608</v>
      </c>
      <c r="B604" s="2" t="s">
        <v>212</v>
      </c>
      <c r="C604" s="2" t="s">
        <v>213</v>
      </c>
      <c r="D604" s="2" t="s">
        <v>425</v>
      </c>
      <c r="E604" s="4">
        <f>SUM(F604:AEX604)</f>
        <v>0</v>
      </c>
      <c r="R604" s="1"/>
    </row>
    <row r="605" spans="1:18">
      <c r="A605" s="43">
        <v>90907</v>
      </c>
      <c r="B605" s="2" t="s">
        <v>114</v>
      </c>
      <c r="C605" s="2" t="s">
        <v>181</v>
      </c>
      <c r="D605" s="2" t="s">
        <v>728</v>
      </c>
      <c r="E605" s="4">
        <f>SUM(F605:AEX605)</f>
        <v>0</v>
      </c>
    </row>
    <row r="606" spans="1:18" ht="24">
      <c r="A606" s="43">
        <v>120310</v>
      </c>
      <c r="B606" s="2" t="s">
        <v>191</v>
      </c>
      <c r="C606" s="2" t="s">
        <v>380</v>
      </c>
      <c r="D606" s="2" t="s">
        <v>729</v>
      </c>
      <c r="E606" s="4">
        <f>SUM(F606:AEX606)</f>
        <v>0</v>
      </c>
    </row>
    <row r="607" spans="1:18">
      <c r="A607" s="43">
        <v>40706</v>
      </c>
      <c r="B607" s="2" t="s">
        <v>154</v>
      </c>
      <c r="C607" s="2" t="s">
        <v>286</v>
      </c>
      <c r="D607" s="2" t="s">
        <v>730</v>
      </c>
      <c r="E607" s="4">
        <f>SUM(F607:AEX607)</f>
        <v>0</v>
      </c>
    </row>
    <row r="608" spans="1:18">
      <c r="A608" s="43">
        <v>90908</v>
      </c>
      <c r="B608" s="2" t="s">
        <v>114</v>
      </c>
      <c r="C608" s="2" t="s">
        <v>181</v>
      </c>
      <c r="D608" s="2" t="s">
        <v>731</v>
      </c>
      <c r="E608" s="4">
        <f>SUM(F608:AEX608)</f>
        <v>0</v>
      </c>
    </row>
    <row r="609" spans="1:18">
      <c r="A609" s="43">
        <v>60607</v>
      </c>
      <c r="B609" s="2" t="s">
        <v>158</v>
      </c>
      <c r="C609" s="2" t="s">
        <v>342</v>
      </c>
      <c r="D609" s="2" t="s">
        <v>366</v>
      </c>
      <c r="E609" s="4">
        <f>SUM(F609:AEX609)</f>
        <v>0</v>
      </c>
    </row>
    <row r="610" spans="1:18">
      <c r="A610" s="43">
        <v>80206</v>
      </c>
      <c r="B610" s="2" t="s">
        <v>99</v>
      </c>
      <c r="C610" s="2" t="s">
        <v>612</v>
      </c>
      <c r="D610" s="2" t="s">
        <v>732</v>
      </c>
      <c r="E610" s="4">
        <f>SUM(F610:AEX610)</f>
        <v>0</v>
      </c>
    </row>
    <row r="611" spans="1:18" ht="24">
      <c r="A611" s="43">
        <v>120208</v>
      </c>
      <c r="B611" s="2" t="s">
        <v>191</v>
      </c>
      <c r="C611" s="2" t="s">
        <v>266</v>
      </c>
      <c r="D611" s="2" t="s">
        <v>733</v>
      </c>
      <c r="E611" s="4">
        <f>SUM(F611:AEX611)</f>
        <v>0</v>
      </c>
    </row>
    <row r="612" spans="1:18">
      <c r="A612" s="43">
        <v>30207</v>
      </c>
      <c r="B612" s="2" t="s">
        <v>144</v>
      </c>
      <c r="C612" s="2" t="s">
        <v>414</v>
      </c>
      <c r="D612" s="2" t="s">
        <v>734</v>
      </c>
      <c r="E612" s="4">
        <f>SUM(F612:AEX612)</f>
        <v>0</v>
      </c>
      <c r="R612" s="1"/>
    </row>
    <row r="613" spans="1:18" ht="24">
      <c r="A613" s="43">
        <v>120801</v>
      </c>
      <c r="B613" s="2" t="s">
        <v>191</v>
      </c>
      <c r="C613" s="2" t="s">
        <v>192</v>
      </c>
      <c r="D613" s="2" t="s">
        <v>735</v>
      </c>
      <c r="E613" s="4">
        <f>SUM(F613:AEX613)</f>
        <v>0</v>
      </c>
    </row>
    <row r="614" spans="1:18">
      <c r="A614" s="43">
        <v>50109</v>
      </c>
      <c r="B614" s="2" t="s">
        <v>151</v>
      </c>
      <c r="C614" s="2" t="s">
        <v>269</v>
      </c>
      <c r="D614" s="2" t="s">
        <v>426</v>
      </c>
      <c r="E614" s="4">
        <f>SUM(F614:AEX614)</f>
        <v>0</v>
      </c>
    </row>
    <row r="615" spans="1:18">
      <c r="A615" s="43">
        <v>40507</v>
      </c>
      <c r="B615" s="2" t="s">
        <v>154</v>
      </c>
      <c r="C615" s="2" t="s">
        <v>236</v>
      </c>
      <c r="D615" s="2" t="s">
        <v>736</v>
      </c>
      <c r="E615" s="4">
        <f>SUM(F615:AEX615)</f>
        <v>0</v>
      </c>
    </row>
    <row r="616" spans="1:18">
      <c r="A616" s="43">
        <v>90405</v>
      </c>
      <c r="B616" s="2" t="s">
        <v>114</v>
      </c>
      <c r="C616" s="2" t="s">
        <v>238</v>
      </c>
      <c r="D616" s="2" t="s">
        <v>737</v>
      </c>
      <c r="E616" s="4">
        <f>SUM(F616:AEX616)</f>
        <v>0</v>
      </c>
    </row>
    <row r="617" spans="1:18">
      <c r="A617" s="43">
        <v>130901</v>
      </c>
      <c r="B617" s="2" t="s">
        <v>102</v>
      </c>
      <c r="C617" s="2" t="s">
        <v>322</v>
      </c>
      <c r="D617" s="2" t="s">
        <v>738</v>
      </c>
      <c r="E617" s="4">
        <f>SUM(F617:AEX617)</f>
        <v>0</v>
      </c>
    </row>
    <row r="618" spans="1:18">
      <c r="A618" s="43">
        <v>70219</v>
      </c>
      <c r="B618" s="2" t="s">
        <v>268</v>
      </c>
      <c r="C618" s="2" t="s">
        <v>348</v>
      </c>
      <c r="D618" s="2" t="s">
        <v>739</v>
      </c>
      <c r="E618" s="4">
        <f>SUM(F618:AEX618)</f>
        <v>0</v>
      </c>
    </row>
    <row r="619" spans="1:18">
      <c r="A619" s="43">
        <v>90212</v>
      </c>
      <c r="B619" s="2" t="s">
        <v>114</v>
      </c>
      <c r="C619" s="2" t="s">
        <v>435</v>
      </c>
      <c r="D619" s="2" t="s">
        <v>739</v>
      </c>
      <c r="E619" s="4">
        <f>SUM(F619:AEX619)</f>
        <v>0</v>
      </c>
    </row>
    <row r="620" spans="1:18">
      <c r="A620" s="43">
        <v>90305</v>
      </c>
      <c r="B620" s="2" t="s">
        <v>114</v>
      </c>
      <c r="C620" s="2" t="s">
        <v>284</v>
      </c>
      <c r="D620" s="2" t="s">
        <v>739</v>
      </c>
      <c r="E620" s="4">
        <f>SUM(F620:AEX620)</f>
        <v>0</v>
      </c>
    </row>
    <row r="621" spans="1:18">
      <c r="A621" s="43">
        <v>90806</v>
      </c>
      <c r="B621" s="2" t="s">
        <v>114</v>
      </c>
      <c r="C621" s="2" t="s">
        <v>118</v>
      </c>
      <c r="D621" s="2" t="s">
        <v>739</v>
      </c>
      <c r="E621" s="4">
        <f>SUM(F621:AEX621)</f>
        <v>0</v>
      </c>
    </row>
    <row r="622" spans="1:18">
      <c r="A622" s="43">
        <v>130909</v>
      </c>
      <c r="B622" s="2" t="s">
        <v>102</v>
      </c>
      <c r="C622" s="2" t="s">
        <v>322</v>
      </c>
      <c r="D622" s="2" t="s">
        <v>739</v>
      </c>
      <c r="E622" s="4">
        <f>SUM(F622:AEX622)</f>
        <v>0</v>
      </c>
    </row>
    <row r="623" spans="1:18">
      <c r="A623" s="43">
        <v>20208</v>
      </c>
      <c r="B623" s="2" t="s">
        <v>212</v>
      </c>
      <c r="C623" s="2" t="s">
        <v>217</v>
      </c>
      <c r="D623" s="2" t="s">
        <v>740</v>
      </c>
      <c r="E623" s="4">
        <f>SUM(F623:AEX623)</f>
        <v>0</v>
      </c>
      <c r="R623" s="1"/>
    </row>
    <row r="624" spans="1:18" ht="24">
      <c r="A624" s="43">
        <v>30603</v>
      </c>
      <c r="B624" s="2" t="s">
        <v>144</v>
      </c>
      <c r="C624" s="2" t="s">
        <v>145</v>
      </c>
      <c r="D624" s="2" t="s">
        <v>741</v>
      </c>
      <c r="E624" s="4">
        <f>SUM(F624:AEX624)</f>
        <v>0</v>
      </c>
    </row>
    <row r="625" spans="1:18">
      <c r="A625" s="43">
        <v>41205</v>
      </c>
      <c r="B625" s="2" t="s">
        <v>154</v>
      </c>
      <c r="C625" s="2" t="s">
        <v>430</v>
      </c>
      <c r="D625" s="2" t="s">
        <v>430</v>
      </c>
      <c r="E625" s="4">
        <f>SUM(F625:AEX625)</f>
        <v>0</v>
      </c>
    </row>
    <row r="626" spans="1:18">
      <c r="A626" s="43">
        <v>90306</v>
      </c>
      <c r="B626" s="2" t="s">
        <v>114</v>
      </c>
      <c r="C626" s="2" t="s">
        <v>284</v>
      </c>
      <c r="D626" s="2" t="s">
        <v>742</v>
      </c>
      <c r="E626" s="4">
        <f>SUM(F626:AEX626)</f>
        <v>0</v>
      </c>
    </row>
    <row r="627" spans="1:18">
      <c r="A627" s="43">
        <v>90510</v>
      </c>
      <c r="B627" s="2" t="s">
        <v>114</v>
      </c>
      <c r="C627" s="2" t="s">
        <v>308</v>
      </c>
      <c r="D627" s="2" t="s">
        <v>180</v>
      </c>
      <c r="E627" s="4">
        <f>SUM(F627:AEX627)</f>
        <v>0</v>
      </c>
    </row>
    <row r="628" spans="1:18">
      <c r="A628" s="43">
        <v>70220</v>
      </c>
      <c r="B628" s="2" t="s">
        <v>268</v>
      </c>
      <c r="C628" s="2" t="s">
        <v>348</v>
      </c>
      <c r="D628" s="2" t="s">
        <v>743</v>
      </c>
      <c r="E628" s="4">
        <f>SUM(F628:AEX628)</f>
        <v>0</v>
      </c>
    </row>
    <row r="629" spans="1:18">
      <c r="A629" s="43">
        <v>80201</v>
      </c>
      <c r="B629" s="2" t="s">
        <v>99</v>
      </c>
      <c r="C629" s="2" t="s">
        <v>612</v>
      </c>
      <c r="D629" s="2" t="s">
        <v>744</v>
      </c>
      <c r="E629" s="4">
        <f>SUM(F629:AEX629)</f>
        <v>0</v>
      </c>
    </row>
    <row r="630" spans="1:18" ht="24">
      <c r="A630" s="43">
        <v>120904</v>
      </c>
      <c r="B630" s="2" t="s">
        <v>191</v>
      </c>
      <c r="C630" s="2" t="s">
        <v>449</v>
      </c>
      <c r="D630" s="2" t="s">
        <v>745</v>
      </c>
      <c r="E630" s="4">
        <f>SUM(F630:AEX630)</f>
        <v>0</v>
      </c>
    </row>
    <row r="631" spans="1:18">
      <c r="A631" s="43">
        <v>70311</v>
      </c>
      <c r="B631" s="2" t="s">
        <v>268</v>
      </c>
      <c r="C631" s="2" t="s">
        <v>268</v>
      </c>
      <c r="D631" s="2" t="s">
        <v>131</v>
      </c>
      <c r="E631" s="4">
        <f>SUM(F631:AEX631)</f>
        <v>0</v>
      </c>
    </row>
    <row r="632" spans="1:18" ht="36">
      <c r="A632" s="43">
        <v>120901</v>
      </c>
      <c r="B632" s="2" t="s">
        <v>191</v>
      </c>
      <c r="C632" s="2" t="s">
        <v>449</v>
      </c>
      <c r="D632" s="2" t="s">
        <v>746</v>
      </c>
      <c r="E632" s="4">
        <f>SUM(F632:AEX632)</f>
        <v>0</v>
      </c>
    </row>
    <row r="633" spans="1:18">
      <c r="A633" s="43">
        <v>41008</v>
      </c>
      <c r="B633" s="2" t="s">
        <v>154</v>
      </c>
      <c r="C633" s="2" t="s">
        <v>339</v>
      </c>
      <c r="D633" s="2" t="s">
        <v>278</v>
      </c>
      <c r="E633" s="4">
        <f>SUM(F633:AEX633)</f>
        <v>0</v>
      </c>
    </row>
    <row r="634" spans="1:18">
      <c r="A634" s="43">
        <v>41006</v>
      </c>
      <c r="B634" s="2" t="s">
        <v>154</v>
      </c>
      <c r="C634" s="2" t="s">
        <v>339</v>
      </c>
      <c r="D634" s="2" t="s">
        <v>747</v>
      </c>
      <c r="E634" s="4">
        <f>SUM(F634:AEX634)</f>
        <v>0</v>
      </c>
    </row>
    <row r="635" spans="1:18">
      <c r="A635" s="43">
        <v>41105</v>
      </c>
      <c r="B635" s="2" t="s">
        <v>154</v>
      </c>
      <c r="C635" s="2" t="s">
        <v>258</v>
      </c>
      <c r="D635" s="2" t="s">
        <v>747</v>
      </c>
      <c r="E635" s="4">
        <f>SUM(F635:AEX635)</f>
        <v>0</v>
      </c>
    </row>
    <row r="636" spans="1:18">
      <c r="A636" s="43">
        <v>80506</v>
      </c>
      <c r="B636" s="2" t="s">
        <v>99</v>
      </c>
      <c r="C636" s="2" t="s">
        <v>134</v>
      </c>
      <c r="D636" s="2" t="s">
        <v>748</v>
      </c>
      <c r="E636" s="4">
        <f>SUM(F636:AEX636)</f>
        <v>0</v>
      </c>
    </row>
    <row r="637" spans="1:18">
      <c r="A637" s="43">
        <v>30507</v>
      </c>
      <c r="B637" s="2" t="s">
        <v>144</v>
      </c>
      <c r="C637" s="2" t="s">
        <v>410</v>
      </c>
      <c r="D637" s="2" t="s">
        <v>410</v>
      </c>
      <c r="E637" s="4">
        <f>SUM(F637:AEX637)</f>
        <v>0</v>
      </c>
    </row>
    <row r="638" spans="1:18">
      <c r="A638" s="43">
        <v>40905</v>
      </c>
      <c r="B638" s="2" t="s">
        <v>154</v>
      </c>
      <c r="C638" s="2" t="s">
        <v>361</v>
      </c>
      <c r="D638" s="2" t="s">
        <v>749</v>
      </c>
      <c r="E638" s="4">
        <f>SUM(F638:AEX638)</f>
        <v>0</v>
      </c>
    </row>
    <row r="639" spans="1:18">
      <c r="A639" s="43">
        <v>20209</v>
      </c>
      <c r="B639" s="2" t="s">
        <v>212</v>
      </c>
      <c r="C639" s="2" t="s">
        <v>217</v>
      </c>
      <c r="D639" s="2" t="s">
        <v>279</v>
      </c>
      <c r="E639" s="4">
        <f>SUM(F639:AEX639)</f>
        <v>0</v>
      </c>
      <c r="R639" s="1"/>
    </row>
    <row r="640" spans="1:18">
      <c r="A640" s="43">
        <v>30114</v>
      </c>
      <c r="B640" s="2" t="s">
        <v>144</v>
      </c>
      <c r="C640" s="2" t="s">
        <v>144</v>
      </c>
      <c r="D640" s="2" t="s">
        <v>440</v>
      </c>
      <c r="E640" s="4">
        <f>SUM(F640:AEX640)</f>
        <v>0</v>
      </c>
      <c r="R640" s="1"/>
    </row>
    <row r="641" spans="1:18">
      <c r="A641" s="43">
        <v>40509</v>
      </c>
      <c r="B641" s="2" t="s">
        <v>154</v>
      </c>
      <c r="C641" s="2" t="s">
        <v>236</v>
      </c>
      <c r="D641" s="2" t="s">
        <v>440</v>
      </c>
      <c r="E641" s="4">
        <f>SUM(F641:AEX641)</f>
        <v>0</v>
      </c>
    </row>
    <row r="642" spans="1:18">
      <c r="A642" s="43">
        <v>91015</v>
      </c>
      <c r="B642" s="2" t="s">
        <v>114</v>
      </c>
      <c r="C642" s="2" t="s">
        <v>115</v>
      </c>
      <c r="D642" s="2" t="s">
        <v>750</v>
      </c>
      <c r="E642" s="4">
        <f>SUM(F642:AEX642)</f>
        <v>0</v>
      </c>
    </row>
    <row r="643" spans="1:18">
      <c r="A643" s="43">
        <v>91016</v>
      </c>
      <c r="B643" s="2" t="s">
        <v>114</v>
      </c>
      <c r="C643" s="2" t="s">
        <v>115</v>
      </c>
      <c r="D643" s="2" t="s">
        <v>751</v>
      </c>
      <c r="E643" s="4">
        <f>SUM(F643:AEX643)</f>
        <v>0</v>
      </c>
    </row>
    <row r="644" spans="1:18">
      <c r="A644" s="43">
        <v>70221</v>
      </c>
      <c r="B644" s="2" t="s">
        <v>268</v>
      </c>
      <c r="C644" s="2" t="s">
        <v>348</v>
      </c>
      <c r="D644" s="2" t="s">
        <v>370</v>
      </c>
      <c r="E644" s="4">
        <f>SUM(F644:AEX644)</f>
        <v>0</v>
      </c>
    </row>
    <row r="645" spans="1:18">
      <c r="A645" s="43">
        <v>70222</v>
      </c>
      <c r="B645" s="2" t="s">
        <v>268</v>
      </c>
      <c r="C645" s="2" t="s">
        <v>348</v>
      </c>
      <c r="D645" s="2" t="s">
        <v>752</v>
      </c>
      <c r="E645" s="4">
        <f>SUM(F645:AEX645)</f>
        <v>0</v>
      </c>
    </row>
    <row r="646" spans="1:18">
      <c r="A646" s="43">
        <v>50110</v>
      </c>
      <c r="B646" s="2" t="s">
        <v>151</v>
      </c>
      <c r="C646" s="2" t="s">
        <v>269</v>
      </c>
      <c r="D646" s="2" t="s">
        <v>753</v>
      </c>
      <c r="E646" s="4">
        <f>SUM(F646:AEX646)</f>
        <v>0</v>
      </c>
    </row>
    <row r="647" spans="1:18" ht="24">
      <c r="A647" s="43">
        <v>120311</v>
      </c>
      <c r="B647" s="2" t="s">
        <v>191</v>
      </c>
      <c r="C647" s="2" t="s">
        <v>380</v>
      </c>
      <c r="D647" s="2" t="s">
        <v>754</v>
      </c>
      <c r="E647" s="4">
        <f>SUM(F647:AEX647)</f>
        <v>0</v>
      </c>
    </row>
    <row r="648" spans="1:18">
      <c r="A648" s="43">
        <v>40514</v>
      </c>
      <c r="B648" s="2" t="s">
        <v>154</v>
      </c>
      <c r="C648" s="2" t="s">
        <v>236</v>
      </c>
      <c r="D648" s="2" t="s">
        <v>755</v>
      </c>
      <c r="E648" s="4">
        <f>SUM(F648:AEX648)</f>
        <v>0</v>
      </c>
    </row>
    <row r="649" spans="1:18">
      <c r="A649" s="43">
        <v>130411</v>
      </c>
      <c r="B649" s="2" t="s">
        <v>102</v>
      </c>
      <c r="C649" s="2" t="s">
        <v>259</v>
      </c>
      <c r="D649" s="2" t="s">
        <v>756</v>
      </c>
      <c r="E649" s="4">
        <f>SUM(F649:AEX649)</f>
        <v>0</v>
      </c>
    </row>
    <row r="650" spans="1:18">
      <c r="A650" s="43">
        <v>40511</v>
      </c>
      <c r="B650" s="2" t="s">
        <v>154</v>
      </c>
      <c r="C650" s="2" t="s">
        <v>236</v>
      </c>
      <c r="D650" s="2" t="s">
        <v>757</v>
      </c>
      <c r="E650" s="4">
        <f>SUM(F650:AEX650)</f>
        <v>0</v>
      </c>
    </row>
    <row r="651" spans="1:18" ht="24">
      <c r="A651" s="43">
        <v>120405</v>
      </c>
      <c r="B651" s="2" t="s">
        <v>191</v>
      </c>
      <c r="C651" s="2" t="s">
        <v>493</v>
      </c>
      <c r="D651" s="2" t="s">
        <v>758</v>
      </c>
      <c r="E651" s="4">
        <f>SUM(F651:AEX651)</f>
        <v>0</v>
      </c>
    </row>
    <row r="652" spans="1:18">
      <c r="A652" s="43">
        <v>81101</v>
      </c>
      <c r="B652" s="2" t="s">
        <v>99</v>
      </c>
      <c r="C652" s="2" t="s">
        <v>681</v>
      </c>
      <c r="D652" s="2" t="s">
        <v>759</v>
      </c>
      <c r="E652" s="4">
        <f>SUM(F652:AEX652)</f>
        <v>0</v>
      </c>
    </row>
    <row r="653" spans="1:18">
      <c r="A653" s="43">
        <v>50111</v>
      </c>
      <c r="B653" s="2" t="s">
        <v>151</v>
      </c>
      <c r="C653" s="2" t="s">
        <v>269</v>
      </c>
      <c r="D653" s="2" t="s">
        <v>760</v>
      </c>
      <c r="E653" s="4">
        <f>SUM(F653:AEX653)</f>
        <v>0</v>
      </c>
    </row>
    <row r="654" spans="1:18">
      <c r="A654" s="43">
        <v>10105</v>
      </c>
      <c r="B654" s="2" t="s">
        <v>163</v>
      </c>
      <c r="C654" s="2" t="s">
        <v>163</v>
      </c>
      <c r="D654" s="2" t="s">
        <v>761</v>
      </c>
      <c r="E654" s="4">
        <f>SUM(F654:AEX654)</f>
        <v>0</v>
      </c>
      <c r="R654" s="1"/>
    </row>
    <row r="655" spans="1:18">
      <c r="A655" s="43">
        <v>40707</v>
      </c>
      <c r="B655" s="2" t="s">
        <v>154</v>
      </c>
      <c r="C655" s="2" t="s">
        <v>286</v>
      </c>
      <c r="D655" s="2" t="s">
        <v>762</v>
      </c>
      <c r="E655" s="4">
        <f>SUM(F655:AEX655)</f>
        <v>0</v>
      </c>
    </row>
    <row r="656" spans="1:18" ht="24">
      <c r="A656" s="43">
        <v>120706</v>
      </c>
      <c r="B656" s="2" t="s">
        <v>191</v>
      </c>
      <c r="C656" s="2" t="s">
        <v>296</v>
      </c>
      <c r="D656" s="2" t="s">
        <v>763</v>
      </c>
      <c r="E656" s="4">
        <f>SUM(F656:AEX656)</f>
        <v>0</v>
      </c>
    </row>
    <row r="657" spans="1:18" ht="24">
      <c r="A657" s="43">
        <v>120611</v>
      </c>
      <c r="B657" s="2" t="s">
        <v>191</v>
      </c>
      <c r="C657" s="2" t="s">
        <v>299</v>
      </c>
      <c r="D657" s="2" t="s">
        <v>764</v>
      </c>
      <c r="E657" s="4">
        <f>SUM(F657:AEX657)</f>
        <v>0</v>
      </c>
    </row>
    <row r="658" spans="1:18">
      <c r="A658" s="43">
        <v>70701</v>
      </c>
      <c r="B658" s="2" t="s">
        <v>268</v>
      </c>
      <c r="C658" s="2" t="s">
        <v>453</v>
      </c>
      <c r="D658" s="2" t="s">
        <v>765</v>
      </c>
      <c r="E658" s="4">
        <f>SUM(F658:AEX658)</f>
        <v>0</v>
      </c>
    </row>
    <row r="659" spans="1:18">
      <c r="A659" s="43">
        <v>70312</v>
      </c>
      <c r="B659" s="2" t="s">
        <v>268</v>
      </c>
      <c r="C659" s="2" t="s">
        <v>268</v>
      </c>
      <c r="D659" s="2" t="s">
        <v>766</v>
      </c>
      <c r="E659" s="4">
        <f>SUM(F659:AEX659)</f>
        <v>0</v>
      </c>
    </row>
    <row r="660" spans="1:18">
      <c r="A660" s="43">
        <v>50112</v>
      </c>
      <c r="B660" s="2" t="s">
        <v>151</v>
      </c>
      <c r="C660" s="2" t="s">
        <v>269</v>
      </c>
      <c r="D660" s="2" t="s">
        <v>767</v>
      </c>
      <c r="E660" s="4">
        <f>SUM(F660:AEX660)</f>
        <v>0</v>
      </c>
    </row>
    <row r="661" spans="1:18">
      <c r="A661" s="43">
        <v>20610</v>
      </c>
      <c r="B661" s="2" t="s">
        <v>212</v>
      </c>
      <c r="C661" s="2" t="s">
        <v>213</v>
      </c>
      <c r="D661" s="2" t="s">
        <v>768</v>
      </c>
      <c r="E661" s="4">
        <f>SUM(F661:AEX661)</f>
        <v>0</v>
      </c>
      <c r="R661" s="1"/>
    </row>
    <row r="662" spans="1:18" ht="24">
      <c r="A662" s="43">
        <v>120312</v>
      </c>
      <c r="B662" s="2" t="s">
        <v>191</v>
      </c>
      <c r="C662" s="2" t="s">
        <v>380</v>
      </c>
      <c r="D662" s="2" t="s">
        <v>769</v>
      </c>
      <c r="E662" s="4">
        <f>SUM(F662:AEX662)</f>
        <v>0</v>
      </c>
    </row>
    <row r="663" spans="1:18">
      <c r="A663" s="43">
        <v>90608</v>
      </c>
      <c r="B663" s="2" t="s">
        <v>114</v>
      </c>
      <c r="C663" s="2" t="s">
        <v>302</v>
      </c>
      <c r="D663" s="2" t="s">
        <v>770</v>
      </c>
      <c r="E663" s="4">
        <f>SUM(F663:AEX663)</f>
        <v>0</v>
      </c>
    </row>
    <row r="664" spans="1:18">
      <c r="A664" s="43">
        <v>80605</v>
      </c>
      <c r="B664" s="2" t="s">
        <v>99</v>
      </c>
      <c r="C664" s="2" t="s">
        <v>471</v>
      </c>
      <c r="D664" s="2" t="s">
        <v>771</v>
      </c>
      <c r="E664" s="4">
        <f>SUM(F664:AEX664)</f>
        <v>0</v>
      </c>
    </row>
    <row r="665" spans="1:18">
      <c r="A665" s="43">
        <v>91012</v>
      </c>
      <c r="B665" s="2" t="s">
        <v>114</v>
      </c>
      <c r="C665" s="2" t="s">
        <v>115</v>
      </c>
      <c r="D665" s="2" t="s">
        <v>772</v>
      </c>
      <c r="E665" s="4">
        <f>SUM(F665:AEX665)</f>
        <v>0</v>
      </c>
    </row>
    <row r="666" spans="1:18">
      <c r="A666" s="43">
        <v>90704</v>
      </c>
      <c r="B666" s="2" t="s">
        <v>114</v>
      </c>
      <c r="C666" s="2" t="s">
        <v>363</v>
      </c>
      <c r="D666" s="2" t="s">
        <v>773</v>
      </c>
      <c r="E666" s="4">
        <f>SUM(F666:AEX666)</f>
        <v>0</v>
      </c>
    </row>
    <row r="667" spans="1:18" ht="24">
      <c r="A667" s="43">
        <v>120905</v>
      </c>
      <c r="B667" s="2" t="s">
        <v>191</v>
      </c>
      <c r="C667" s="2" t="s">
        <v>449</v>
      </c>
      <c r="D667" s="2" t="s">
        <v>774</v>
      </c>
      <c r="E667" s="4">
        <f>SUM(F667:AEX667)</f>
        <v>0</v>
      </c>
    </row>
    <row r="668" spans="1:18">
      <c r="A668" s="43">
        <v>70223</v>
      </c>
      <c r="B668" s="2" t="s">
        <v>268</v>
      </c>
      <c r="C668" s="2" t="s">
        <v>348</v>
      </c>
      <c r="D668" s="2" t="s">
        <v>775</v>
      </c>
      <c r="E668" s="4">
        <f>SUM(F668:AEX668)</f>
        <v>0</v>
      </c>
    </row>
    <row r="669" spans="1:18">
      <c r="A669" s="43">
        <v>70224</v>
      </c>
      <c r="B669" s="2" t="s">
        <v>268</v>
      </c>
      <c r="C669" s="2" t="s">
        <v>348</v>
      </c>
      <c r="D669" s="2" t="s">
        <v>776</v>
      </c>
      <c r="E669" s="4">
        <f>SUM(F669:AEX669)</f>
        <v>0</v>
      </c>
    </row>
    <row r="670" spans="1:18">
      <c r="A670" s="43">
        <v>41309</v>
      </c>
      <c r="B670" s="2" t="s">
        <v>154</v>
      </c>
      <c r="C670" s="2" t="s">
        <v>441</v>
      </c>
      <c r="D670" s="2" t="s">
        <v>777</v>
      </c>
      <c r="E670" s="4">
        <f>SUM(F670:AEX670)</f>
        <v>0</v>
      </c>
    </row>
    <row r="671" spans="1:18">
      <c r="A671" s="43">
        <v>30508</v>
      </c>
      <c r="B671" s="2" t="s">
        <v>144</v>
      </c>
      <c r="C671" s="2" t="s">
        <v>410</v>
      </c>
      <c r="D671" s="2" t="s">
        <v>778</v>
      </c>
      <c r="E671" s="4">
        <f>SUM(F671:AEX671)</f>
        <v>0</v>
      </c>
    </row>
    <row r="672" spans="1:18">
      <c r="A672" s="43">
        <v>90511</v>
      </c>
      <c r="B672" s="2" t="s">
        <v>114</v>
      </c>
      <c r="C672" s="2" t="s">
        <v>308</v>
      </c>
      <c r="D672" s="2" t="s">
        <v>779</v>
      </c>
      <c r="E672" s="4">
        <f>SUM(F672:AEX672)</f>
        <v>0</v>
      </c>
    </row>
    <row r="673" spans="1:5">
      <c r="A673" s="43">
        <v>70314</v>
      </c>
      <c r="B673" s="2" t="s">
        <v>268</v>
      </c>
      <c r="C673" s="2" t="s">
        <v>268</v>
      </c>
      <c r="D673" s="2" t="s">
        <v>780</v>
      </c>
      <c r="E673" s="4">
        <f>SUM(F673:AEX673)</f>
        <v>0</v>
      </c>
    </row>
    <row r="674" spans="1:5">
      <c r="A674" s="43">
        <v>20107</v>
      </c>
      <c r="B674" s="2" t="s">
        <v>212</v>
      </c>
      <c r="C674" s="2" t="s">
        <v>219</v>
      </c>
      <c r="D674" s="2" t="s">
        <v>781</v>
      </c>
      <c r="E674" s="4">
        <f>SUM(F674:AEX674)</f>
        <v>0</v>
      </c>
    </row>
    <row r="675" spans="1:5">
      <c r="A675" s="43">
        <v>50206</v>
      </c>
      <c r="B675" s="2" t="s">
        <v>151</v>
      </c>
      <c r="C675" s="2" t="s">
        <v>152</v>
      </c>
      <c r="D675" s="2" t="s">
        <v>782</v>
      </c>
      <c r="E675" s="4">
        <f>SUM(F675:AEX675)</f>
        <v>0</v>
      </c>
    </row>
    <row r="676" spans="1:5">
      <c r="A676" s="43">
        <v>50317</v>
      </c>
      <c r="B676" s="2" t="s">
        <v>151</v>
      </c>
      <c r="C676" s="2" t="s">
        <v>181</v>
      </c>
      <c r="D676" s="2" t="s">
        <v>783</v>
      </c>
      <c r="E676" s="4">
        <f>SUM(F676:AEX676)</f>
        <v>0</v>
      </c>
    </row>
    <row r="677" spans="1:5">
      <c r="A677" s="43">
        <v>90512</v>
      </c>
      <c r="B677" s="2" t="s">
        <v>114</v>
      </c>
      <c r="C677" s="2" t="s">
        <v>308</v>
      </c>
      <c r="D677" s="2" t="s">
        <v>784</v>
      </c>
      <c r="E677" s="4">
        <f>SUM(F677:AEX677)</f>
        <v>0</v>
      </c>
    </row>
  </sheetData>
  <phoneticPr fontId="18" type="noConversion"/>
  <conditionalFormatting sqref="A4:A677">
    <cfRule type="duplicateValues" dxfId="79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S4" activePane="bottomRight" state="frozen"/>
      <selection pane="bottomRight" activeCell="CU4" sqref="CU4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13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75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1739</v>
      </c>
      <c r="CT2" s="3">
        <f>SUM(Casos_PN_CORR14[43992])</f>
        <v>0</v>
      </c>
      <c r="CU2" s="3">
        <f>SUM(Casos_PN_CORR14[43993])</f>
        <v>1354</v>
      </c>
    </row>
    <row r="3" spans="1:13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  <c r="CU3" s="7" t="s">
        <v>98</v>
      </c>
    </row>
    <row r="4" spans="1:137">
      <c r="A4">
        <v>80821</v>
      </c>
      <c r="B4" s="2" t="s">
        <v>99</v>
      </c>
      <c r="C4" s="2" t="s">
        <v>99</v>
      </c>
      <c r="D4" s="2" t="s">
        <v>105</v>
      </c>
      <c r="E4" s="4">
        <f t="shared" ref="E4:E67" si="0">SUM(F4:AEZ4)</f>
        <v>932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774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123</v>
      </c>
      <c r="CT4">
        <f>+Casos_PN_CORR[[#This Row],[43992]]-Casos_PN_CORR[[#This Row],[43991]]</f>
        <v>0</v>
      </c>
      <c r="CU4">
        <f>+Casos_PN_CORR[[#This Row],[43993]]-Casos_PN_CORR[[#This Row],[43992]]</f>
        <v>35</v>
      </c>
    </row>
    <row r="5" spans="1:137">
      <c r="A5">
        <v>30202</v>
      </c>
      <c r="B5" s="2" t="s">
        <v>144</v>
      </c>
      <c r="C5" s="2" t="s">
        <v>414</v>
      </c>
      <c r="D5" s="2" t="s">
        <v>445</v>
      </c>
      <c r="E5" s="4">
        <f t="shared" si="0"/>
        <v>905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797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63</v>
      </c>
      <c r="CT5">
        <f>+Casos_PN_CORR[[#This Row],[43992]]-Casos_PN_CORR[[#This Row],[43991]]</f>
        <v>0</v>
      </c>
      <c r="CU5">
        <f>+Casos_PN_CORR[[#This Row],[43993]]-Casos_PN_CORR[[#This Row],[43992]]</f>
        <v>45</v>
      </c>
    </row>
    <row r="6" spans="1:137">
      <c r="A6">
        <v>70313</v>
      </c>
      <c r="B6" s="2" t="s">
        <v>268</v>
      </c>
      <c r="C6" s="2" t="s">
        <v>268</v>
      </c>
      <c r="D6" s="2" t="s">
        <v>446</v>
      </c>
      <c r="E6" s="4">
        <f t="shared" si="0"/>
        <v>811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704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55</v>
      </c>
      <c r="CT6">
        <f>+Casos_PN_CORR[[#This Row],[43992]]-Casos_PN_CORR[[#This Row],[43991]]</f>
        <v>0</v>
      </c>
      <c r="CU6">
        <f>+Casos_PN_CORR[[#This Row],[43993]]-Casos_PN_CORR[[#This Row],[43992]]</f>
        <v>52</v>
      </c>
    </row>
    <row r="7" spans="1:137">
      <c r="A7">
        <v>120502</v>
      </c>
      <c r="B7" s="2" t="s">
        <v>191</v>
      </c>
      <c r="C7" s="2" t="s">
        <v>447</v>
      </c>
      <c r="D7" s="2" t="s">
        <v>448</v>
      </c>
      <c r="E7" s="4">
        <f t="shared" si="0"/>
        <v>665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574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53</v>
      </c>
      <c r="CT7">
        <f>+Casos_PN_CORR[[#This Row],[43992]]-Casos_PN_CORR[[#This Row],[43991]]</f>
        <v>0</v>
      </c>
      <c r="CU7">
        <f>+Casos_PN_CORR[[#This Row],[43993]]-Casos_PN_CORR[[#This Row],[43992]]</f>
        <v>38</v>
      </c>
    </row>
    <row r="8" spans="1:137">
      <c r="A8">
        <v>50313</v>
      </c>
      <c r="B8" s="2" t="s">
        <v>151</v>
      </c>
      <c r="C8" s="2" t="s">
        <v>181</v>
      </c>
      <c r="D8" s="2" t="s">
        <v>378</v>
      </c>
      <c r="E8" s="4">
        <f t="shared" si="0"/>
        <v>567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451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55</v>
      </c>
      <c r="CT8">
        <f>+Casos_PN_CORR[[#This Row],[43992]]-Casos_PN_CORR[[#This Row],[43991]]</f>
        <v>0</v>
      </c>
      <c r="CU8">
        <f>+Casos_PN_CORR[[#This Row],[43993]]-Casos_PN_CORR[[#This Row],[43992]]</f>
        <v>61</v>
      </c>
    </row>
    <row r="9" spans="1:137">
      <c r="A9">
        <v>20101</v>
      </c>
      <c r="B9" s="2" t="s">
        <v>212</v>
      </c>
      <c r="C9" s="2" t="s">
        <v>219</v>
      </c>
      <c r="D9" s="2" t="s">
        <v>220</v>
      </c>
      <c r="E9" s="4">
        <f t="shared" si="0"/>
        <v>532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440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48</v>
      </c>
      <c r="CT9">
        <f>+Casos_PN_CORR[[#This Row],[43992]]-Casos_PN_CORR[[#This Row],[43991]]</f>
        <v>0</v>
      </c>
      <c r="CU9">
        <f>+Casos_PN_CORR[[#This Row],[43993]]-Casos_PN_CORR[[#This Row],[43992]]</f>
        <v>44</v>
      </c>
    </row>
    <row r="10" spans="1:137">
      <c r="A10">
        <v>100102</v>
      </c>
      <c r="B10" s="2" t="s">
        <v>149</v>
      </c>
      <c r="C10" s="2" t="s">
        <v>149</v>
      </c>
      <c r="D10" s="2" t="s">
        <v>166</v>
      </c>
      <c r="E10" s="4">
        <f t="shared" si="0"/>
        <v>524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450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39</v>
      </c>
      <c r="CT10">
        <f>+Casos_PN_CORR[[#This Row],[43992]]-Casos_PN_CORR[[#This Row],[43991]]</f>
        <v>0</v>
      </c>
      <c r="CU10">
        <f>+Casos_PN_CORR[[#This Row],[43993]]-Casos_PN_CORR[[#This Row],[43992]]</f>
        <v>35</v>
      </c>
    </row>
    <row r="11" spans="1:137">
      <c r="A11">
        <v>40101</v>
      </c>
      <c r="B11" s="2" t="s">
        <v>154</v>
      </c>
      <c r="C11" s="2" t="s">
        <v>155</v>
      </c>
      <c r="D11" s="2" t="s">
        <v>251</v>
      </c>
      <c r="E11" s="4">
        <f t="shared" si="0"/>
        <v>471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405</v>
      </c>
      <c r="CP11">
        <f>+Casos_PN_CORR[[#This Row],[43988]]-Casos_PN_CORR[[#This Row],[43987]]</f>
        <v>0</v>
      </c>
      <c r="CQ11">
        <f>+Casos_PN_CORR[[#This Row],[43989]]-Casos_PN_CORR[[#This Row],[43988]]</f>
        <v>0</v>
      </c>
      <c r="CR11">
        <f>+Casos_PN_CORR[[#This Row],[43990]]-Casos_PN_CORR[[#This Row],[43989]]</f>
        <v>0</v>
      </c>
      <c r="CS11">
        <f>+Casos_PN_CORR[[#This Row],[43991]]-Casos_PN_CORR[[#This Row],[43990]]</f>
        <v>31</v>
      </c>
      <c r="CT11">
        <f>+Casos_PN_CORR[[#This Row],[43992]]-Casos_PN_CORR[[#This Row],[43991]]</f>
        <v>0</v>
      </c>
      <c r="CU11">
        <f>+Casos_PN_CORR[[#This Row],[43993]]-Casos_PN_CORR[[#This Row],[43992]]</f>
        <v>35</v>
      </c>
    </row>
    <row r="12" spans="1:137">
      <c r="A12">
        <v>80822</v>
      </c>
      <c r="B12" s="2" t="s">
        <v>99</v>
      </c>
      <c r="C12" s="2" t="s">
        <v>99</v>
      </c>
      <c r="D12" s="2" t="s">
        <v>123</v>
      </c>
      <c r="E12" s="4">
        <f t="shared" si="0"/>
        <v>468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399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41</v>
      </c>
      <c r="CT12">
        <f>+Casos_PN_CORR[[#This Row],[43992]]-Casos_PN_CORR[[#This Row],[43991]]</f>
        <v>0</v>
      </c>
      <c r="CU12">
        <f>+Casos_PN_CORR[[#This Row],[43993]]-Casos_PN_CORR[[#This Row],[43992]]</f>
        <v>28</v>
      </c>
    </row>
    <row r="13" spans="1:137">
      <c r="A13">
        <v>10401</v>
      </c>
      <c r="B13" s="2" t="s">
        <v>163</v>
      </c>
      <c r="C13" s="2" t="s">
        <v>273</v>
      </c>
      <c r="D13" s="2" t="s">
        <v>274</v>
      </c>
      <c r="E13" s="4">
        <f t="shared" si="0"/>
        <v>429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362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31</v>
      </c>
      <c r="CT13">
        <f>+Casos_PN_CORR[[#This Row],[43992]]-Casos_PN_CORR[[#This Row],[43991]]</f>
        <v>0</v>
      </c>
      <c r="CU13">
        <f>+Casos_PN_CORR[[#This Row],[43993]]-Casos_PN_CORR[[#This Row],[43992]]</f>
        <v>36</v>
      </c>
    </row>
    <row r="14" spans="1:137" ht="24">
      <c r="A14">
        <v>120902</v>
      </c>
      <c r="B14" s="2" t="s">
        <v>191</v>
      </c>
      <c r="C14" s="2" t="s">
        <v>449</v>
      </c>
      <c r="D14" s="2" t="s">
        <v>450</v>
      </c>
      <c r="E14" s="4">
        <f t="shared" si="0"/>
        <v>410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281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63</v>
      </c>
      <c r="CT14">
        <f>+Casos_PN_CORR[[#This Row],[43992]]-Casos_PN_CORR[[#This Row],[43991]]</f>
        <v>0</v>
      </c>
      <c r="CU14">
        <f>+Casos_PN_CORR[[#This Row],[43993]]-Casos_PN_CORR[[#This Row],[43992]]</f>
        <v>66</v>
      </c>
    </row>
    <row r="15" spans="1:137">
      <c r="A15">
        <v>40404</v>
      </c>
      <c r="B15" s="2" t="s">
        <v>154</v>
      </c>
      <c r="C15" s="2" t="s">
        <v>234</v>
      </c>
      <c r="D15" s="2" t="s">
        <v>235</v>
      </c>
      <c r="E15" s="4">
        <f t="shared" si="0"/>
        <v>401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385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9</v>
      </c>
      <c r="CT15">
        <f>+Casos_PN_CORR[[#This Row],[43992]]-Casos_PN_CORR[[#This Row],[43991]]</f>
        <v>0</v>
      </c>
      <c r="CU15">
        <f>+Casos_PN_CORR[[#This Row],[43993]]-Casos_PN_CORR[[#This Row],[43992]]</f>
        <v>7</v>
      </c>
    </row>
    <row r="16" spans="1:137">
      <c r="A16">
        <v>120302</v>
      </c>
      <c r="B16" s="2" t="s">
        <v>191</v>
      </c>
      <c r="C16" s="2" t="s">
        <v>380</v>
      </c>
      <c r="D16" s="2" t="s">
        <v>451</v>
      </c>
      <c r="E16" s="4">
        <f t="shared" si="0"/>
        <v>397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324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38</v>
      </c>
      <c r="CT16">
        <f>+Casos_PN_CORR[[#This Row],[43992]]-Casos_PN_CORR[[#This Row],[43991]]</f>
        <v>0</v>
      </c>
      <c r="CU16">
        <f>+Casos_PN_CORR[[#This Row],[43993]]-Casos_PN_CORR[[#This Row],[43992]]</f>
        <v>35</v>
      </c>
    </row>
    <row r="17" spans="1:99">
      <c r="A17">
        <v>120503</v>
      </c>
      <c r="B17" s="2" t="s">
        <v>191</v>
      </c>
      <c r="C17" s="2" t="s">
        <v>447</v>
      </c>
      <c r="D17" s="2" t="s">
        <v>452</v>
      </c>
      <c r="E17" s="4">
        <f t="shared" si="0"/>
        <v>374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319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26</v>
      </c>
      <c r="CT17">
        <f>+Casos_PN_CORR[[#This Row],[43992]]-Casos_PN_CORR[[#This Row],[43991]]</f>
        <v>0</v>
      </c>
      <c r="CU17">
        <f>+Casos_PN_CORR[[#This Row],[43993]]-Casos_PN_CORR[[#This Row],[43992]]</f>
        <v>29</v>
      </c>
    </row>
    <row r="18" spans="1:99">
      <c r="A18">
        <v>70702</v>
      </c>
      <c r="B18" s="2" t="s">
        <v>268</v>
      </c>
      <c r="C18" s="2" t="s">
        <v>453</v>
      </c>
      <c r="D18" s="2" t="s">
        <v>454</v>
      </c>
      <c r="E18" s="4">
        <f t="shared" si="0"/>
        <v>341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297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27</v>
      </c>
      <c r="CT18">
        <f>+Casos_PN_CORR[[#This Row],[43992]]-Casos_PN_CORR[[#This Row],[43991]]</f>
        <v>0</v>
      </c>
      <c r="CU18">
        <f>+Casos_PN_CORR[[#This Row],[43993]]-Casos_PN_CORR[[#This Row],[43992]]</f>
        <v>17</v>
      </c>
    </row>
    <row r="19" spans="1:99">
      <c r="A19">
        <v>130703</v>
      </c>
      <c r="B19" s="2" t="s">
        <v>102</v>
      </c>
      <c r="C19" s="2" t="s">
        <v>138</v>
      </c>
      <c r="D19" s="2" t="s">
        <v>293</v>
      </c>
      <c r="E19" s="4">
        <f t="shared" si="0"/>
        <v>340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308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20</v>
      </c>
      <c r="CT19">
        <f>+Casos_PN_CORR[[#This Row],[43992]]-Casos_PN_CORR[[#This Row],[43991]]</f>
        <v>0</v>
      </c>
      <c r="CU19">
        <f>+Casos_PN_CORR[[#This Row],[43993]]-Casos_PN_CORR[[#This Row],[43992]]</f>
        <v>12</v>
      </c>
    </row>
    <row r="20" spans="1:99">
      <c r="A20">
        <v>81001</v>
      </c>
      <c r="B20" s="2" t="s">
        <v>99</v>
      </c>
      <c r="C20" s="2" t="s">
        <v>106</v>
      </c>
      <c r="D20" s="2" t="s">
        <v>124</v>
      </c>
      <c r="E20" s="4">
        <f t="shared" si="0"/>
        <v>336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246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42</v>
      </c>
      <c r="CT20">
        <f>+Casos_PN_CORR[[#This Row],[43992]]-Casos_PN_CORR[[#This Row],[43991]]</f>
        <v>0</v>
      </c>
      <c r="CU20">
        <f>+Casos_PN_CORR[[#This Row],[43993]]-Casos_PN_CORR[[#This Row],[43992]]</f>
        <v>48</v>
      </c>
    </row>
    <row r="21" spans="1:99">
      <c r="A21">
        <v>80814</v>
      </c>
      <c r="B21" s="2" t="s">
        <v>99</v>
      </c>
      <c r="C21" s="2" t="s">
        <v>99</v>
      </c>
      <c r="D21" s="2" t="s">
        <v>127</v>
      </c>
      <c r="E21" s="4">
        <f t="shared" si="0"/>
        <v>326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248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47</v>
      </c>
      <c r="CT21">
        <f>+Casos_PN_CORR[[#This Row],[43992]]-Casos_PN_CORR[[#This Row],[43991]]</f>
        <v>0</v>
      </c>
      <c r="CU21">
        <f>+Casos_PN_CORR[[#This Row],[43993]]-Casos_PN_CORR[[#This Row],[43992]]</f>
        <v>31</v>
      </c>
    </row>
    <row r="22" spans="1:99">
      <c r="A22">
        <v>20201</v>
      </c>
      <c r="B22" s="2" t="s">
        <v>212</v>
      </c>
      <c r="C22" s="2" t="s">
        <v>217</v>
      </c>
      <c r="D22" s="2" t="s">
        <v>247</v>
      </c>
      <c r="E22" s="4">
        <f t="shared" si="0"/>
        <v>324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255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50</v>
      </c>
      <c r="CT22">
        <f>+Casos_PN_CORR[[#This Row],[43992]]-Casos_PN_CORR[[#This Row],[43991]]</f>
        <v>0</v>
      </c>
      <c r="CU22">
        <f>+Casos_PN_CORR[[#This Row],[43993]]-Casos_PN_CORR[[#This Row],[43992]]</f>
        <v>19</v>
      </c>
    </row>
    <row r="23" spans="1:99">
      <c r="A23">
        <v>91202</v>
      </c>
      <c r="B23" s="2" t="s">
        <v>114</v>
      </c>
      <c r="C23" s="2" t="s">
        <v>242</v>
      </c>
      <c r="D23" s="2" t="s">
        <v>455</v>
      </c>
      <c r="E23" s="4">
        <f t="shared" si="0"/>
        <v>324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258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35</v>
      </c>
      <c r="CT23">
        <f>+Casos_PN_CORR[[#This Row],[43992]]-Casos_PN_CORR[[#This Row],[43991]]</f>
        <v>0</v>
      </c>
      <c r="CU23">
        <f>+Casos_PN_CORR[[#This Row],[43993]]-Casos_PN_CORR[[#This Row],[43992]]</f>
        <v>31</v>
      </c>
    </row>
    <row r="24" spans="1:99">
      <c r="A24">
        <v>81006</v>
      </c>
      <c r="B24" s="2" t="s">
        <v>99</v>
      </c>
      <c r="C24" s="2" t="s">
        <v>106</v>
      </c>
      <c r="D24" s="2" t="s">
        <v>121</v>
      </c>
      <c r="E24" s="4">
        <f t="shared" si="0"/>
        <v>318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285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20</v>
      </c>
      <c r="CT24">
        <f>+Casos_PN_CORR[[#This Row],[43992]]-Casos_PN_CORR[[#This Row],[43991]]</f>
        <v>0</v>
      </c>
      <c r="CU24">
        <f>+Casos_PN_CORR[[#This Row],[43993]]-Casos_PN_CORR[[#This Row],[43992]]</f>
        <v>13</v>
      </c>
    </row>
    <row r="25" spans="1:99">
      <c r="A25">
        <v>130704</v>
      </c>
      <c r="B25" s="2" t="s">
        <v>102</v>
      </c>
      <c r="C25" s="2" t="s">
        <v>138</v>
      </c>
      <c r="D25" s="2" t="s">
        <v>336</v>
      </c>
      <c r="E25" s="4">
        <f t="shared" si="0"/>
        <v>311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284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13</v>
      </c>
      <c r="CT25">
        <f>+Casos_PN_CORR[[#This Row],[43992]]-Casos_PN_CORR[[#This Row],[43991]]</f>
        <v>0</v>
      </c>
      <c r="CU25">
        <f>+Casos_PN_CORR[[#This Row],[43993]]-Casos_PN_CORR[[#This Row],[43992]]</f>
        <v>14</v>
      </c>
    </row>
    <row r="26" spans="1:99">
      <c r="A26">
        <v>130101</v>
      </c>
      <c r="B26" s="2" t="s">
        <v>102</v>
      </c>
      <c r="C26" s="2" t="s">
        <v>103</v>
      </c>
      <c r="D26" s="2" t="s">
        <v>104</v>
      </c>
      <c r="E26" s="4">
        <f t="shared" si="0"/>
        <v>310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280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16</v>
      </c>
      <c r="CT26">
        <f>+Casos_PN_CORR[[#This Row],[43992]]-Casos_PN_CORR[[#This Row],[43991]]</f>
        <v>0</v>
      </c>
      <c r="CU26">
        <f>+Casos_PN_CORR[[#This Row],[43993]]-Casos_PN_CORR[[#This Row],[43992]]</f>
        <v>14</v>
      </c>
    </row>
    <row r="27" spans="1:99">
      <c r="A27">
        <v>40502</v>
      </c>
      <c r="B27" s="2" t="s">
        <v>154</v>
      </c>
      <c r="C27" s="2" t="s">
        <v>236</v>
      </c>
      <c r="D27" s="2" t="s">
        <v>256</v>
      </c>
      <c r="E27" s="4">
        <f t="shared" si="0"/>
        <v>299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274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16</v>
      </c>
      <c r="CT27">
        <f>+Casos_PN_CORR[[#This Row],[43992]]-Casos_PN_CORR[[#This Row],[43991]]</f>
        <v>0</v>
      </c>
      <c r="CU27">
        <f>+Casos_PN_CORR[[#This Row],[43993]]-Casos_PN_CORR[[#This Row],[43992]]</f>
        <v>9</v>
      </c>
    </row>
    <row r="28" spans="1:99">
      <c r="A28">
        <v>90101</v>
      </c>
      <c r="B28" s="2" t="s">
        <v>114</v>
      </c>
      <c r="C28" s="2" t="s">
        <v>197</v>
      </c>
      <c r="D28" s="2" t="s">
        <v>198</v>
      </c>
      <c r="E28" s="4">
        <f t="shared" si="0"/>
        <v>297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238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45</v>
      </c>
      <c r="CT28">
        <f>+Casos_PN_CORR[[#This Row],[43992]]-Casos_PN_CORR[[#This Row],[43991]]</f>
        <v>0</v>
      </c>
      <c r="CU28">
        <f>+Casos_PN_CORR[[#This Row],[43993]]-Casos_PN_CORR[[#This Row],[43992]]</f>
        <v>14</v>
      </c>
    </row>
    <row r="29" spans="1:99">
      <c r="A29">
        <v>40204</v>
      </c>
      <c r="B29" s="2" t="s">
        <v>154</v>
      </c>
      <c r="C29" s="2" t="s">
        <v>195</v>
      </c>
      <c r="D29" s="2" t="s">
        <v>227</v>
      </c>
      <c r="E29" s="4">
        <f t="shared" si="0"/>
        <v>287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202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64</v>
      </c>
      <c r="CT29">
        <f>+Casos_PN_CORR[[#This Row],[43992]]-Casos_PN_CORR[[#This Row],[43991]]</f>
        <v>0</v>
      </c>
      <c r="CU29">
        <f>+Casos_PN_CORR[[#This Row],[43993]]-Casos_PN_CORR[[#This Row],[43992]]</f>
        <v>21</v>
      </c>
    </row>
    <row r="30" spans="1:99">
      <c r="A30">
        <v>40302</v>
      </c>
      <c r="B30" s="2" t="s">
        <v>154</v>
      </c>
      <c r="C30" s="2" t="s">
        <v>253</v>
      </c>
      <c r="D30" s="2" t="s">
        <v>317</v>
      </c>
      <c r="E30" s="4">
        <f t="shared" si="0"/>
        <v>257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228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17</v>
      </c>
      <c r="CT30">
        <f>+Casos_PN_CORR[[#This Row],[43992]]-Casos_PN_CORR[[#This Row],[43991]]</f>
        <v>0</v>
      </c>
      <c r="CU30">
        <f>+Casos_PN_CORR[[#This Row],[43993]]-Casos_PN_CORR[[#This Row],[43992]]</f>
        <v>12</v>
      </c>
    </row>
    <row r="31" spans="1:99">
      <c r="A31">
        <v>120702</v>
      </c>
      <c r="B31" s="2" t="s">
        <v>191</v>
      </c>
      <c r="C31" s="2" t="s">
        <v>296</v>
      </c>
      <c r="D31" s="2" t="s">
        <v>456</v>
      </c>
      <c r="E31" s="4">
        <f t="shared" si="0"/>
        <v>257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175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37</v>
      </c>
      <c r="CT31">
        <f>+Casos_PN_CORR[[#This Row],[43992]]-Casos_PN_CORR[[#This Row],[43991]]</f>
        <v>0</v>
      </c>
      <c r="CU31">
        <f>+Casos_PN_CORR[[#This Row],[43993]]-Casos_PN_CORR[[#This Row],[43992]]</f>
        <v>45</v>
      </c>
    </row>
    <row r="32" spans="1:99">
      <c r="A32">
        <v>70402</v>
      </c>
      <c r="B32" s="2" t="s">
        <v>268</v>
      </c>
      <c r="C32" s="2" t="s">
        <v>328</v>
      </c>
      <c r="D32" s="2" t="s">
        <v>379</v>
      </c>
      <c r="E32" s="4">
        <f t="shared" si="0"/>
        <v>241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218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12</v>
      </c>
      <c r="CT32">
        <f>+Casos_PN_CORR[[#This Row],[43992]]-Casos_PN_CORR[[#This Row],[43991]]</f>
        <v>0</v>
      </c>
      <c r="CU32">
        <f>+Casos_PN_CORR[[#This Row],[43993]]-Casos_PN_CORR[[#This Row],[43992]]</f>
        <v>11</v>
      </c>
    </row>
    <row r="33" spans="1:99">
      <c r="A33">
        <v>91102</v>
      </c>
      <c r="B33" s="2" t="s">
        <v>114</v>
      </c>
      <c r="C33" s="2" t="s">
        <v>186</v>
      </c>
      <c r="D33" s="2" t="s">
        <v>379</v>
      </c>
      <c r="E33" s="4">
        <f t="shared" si="0"/>
        <v>220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154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41</v>
      </c>
      <c r="CT33">
        <f>+Casos_PN_CORR[[#This Row],[43992]]-Casos_PN_CORR[[#This Row],[43991]]</f>
        <v>0</v>
      </c>
      <c r="CU33">
        <f>+Casos_PN_CORR[[#This Row],[43993]]-Casos_PN_CORR[[#This Row],[43992]]</f>
        <v>25</v>
      </c>
    </row>
    <row r="34" spans="1:99">
      <c r="A34">
        <v>10306</v>
      </c>
      <c r="B34" s="2" t="s">
        <v>163</v>
      </c>
      <c r="C34" s="2" t="s">
        <v>167</v>
      </c>
      <c r="D34" s="2" t="s">
        <v>318</v>
      </c>
      <c r="E34" s="4">
        <f t="shared" si="0"/>
        <v>214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182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15</v>
      </c>
      <c r="CT34">
        <f>+Casos_PN_CORR[[#This Row],[43992]]-Casos_PN_CORR[[#This Row],[43991]]</f>
        <v>0</v>
      </c>
      <c r="CU34">
        <f>+Casos_PN_CORR[[#This Row],[43993]]-Casos_PN_CORR[[#This Row],[43992]]</f>
        <v>17</v>
      </c>
    </row>
    <row r="35" spans="1:99">
      <c r="A35">
        <v>70202</v>
      </c>
      <c r="B35" s="2" t="s">
        <v>268</v>
      </c>
      <c r="C35" s="2" t="s">
        <v>348</v>
      </c>
      <c r="D35" s="2" t="s">
        <v>457</v>
      </c>
      <c r="E35" s="4">
        <f t="shared" si="0"/>
        <v>205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181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13</v>
      </c>
      <c r="CT35">
        <f>+Casos_PN_CORR[[#This Row],[43992]]-Casos_PN_CORR[[#This Row],[43991]]</f>
        <v>0</v>
      </c>
      <c r="CU35">
        <f>+Casos_PN_CORR[[#This Row],[43993]]-Casos_PN_CORR[[#This Row],[43992]]</f>
        <v>11</v>
      </c>
    </row>
    <row r="36" spans="1:99">
      <c r="A36">
        <v>70403</v>
      </c>
      <c r="B36" s="2" t="s">
        <v>268</v>
      </c>
      <c r="C36" s="2" t="s">
        <v>328</v>
      </c>
      <c r="D36" s="2" t="s">
        <v>458</v>
      </c>
      <c r="E36" s="4">
        <f t="shared" si="0"/>
        <v>194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167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17</v>
      </c>
      <c r="CT36">
        <f>+Casos_PN_CORR[[#This Row],[43992]]-Casos_PN_CORR[[#This Row],[43991]]</f>
        <v>0</v>
      </c>
      <c r="CU36">
        <f>+Casos_PN_CORR[[#This Row],[43993]]-Casos_PN_CORR[[#This Row],[43992]]</f>
        <v>10</v>
      </c>
    </row>
    <row r="37" spans="1:99">
      <c r="A37">
        <v>120303</v>
      </c>
      <c r="B37" s="2" t="s">
        <v>191</v>
      </c>
      <c r="C37" s="2" t="s">
        <v>380</v>
      </c>
      <c r="D37" s="2" t="s">
        <v>381</v>
      </c>
      <c r="E37" s="4">
        <f t="shared" si="0"/>
        <v>191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170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15</v>
      </c>
      <c r="CT37">
        <f>+Casos_PN_CORR[[#This Row],[43992]]-Casos_PN_CORR[[#This Row],[43991]]</f>
        <v>0</v>
      </c>
      <c r="CU37">
        <f>+Casos_PN_CORR[[#This Row],[43993]]-Casos_PN_CORR[[#This Row],[43992]]</f>
        <v>6</v>
      </c>
    </row>
    <row r="38" spans="1:99">
      <c r="A38">
        <v>90202</v>
      </c>
      <c r="B38" s="2" t="s">
        <v>114</v>
      </c>
      <c r="C38" s="2" t="s">
        <v>435</v>
      </c>
      <c r="D38" s="2" t="s">
        <v>459</v>
      </c>
      <c r="E38" s="4">
        <f t="shared" si="0"/>
        <v>186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170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9</v>
      </c>
      <c r="CT38">
        <f>+Casos_PN_CORR[[#This Row],[43992]]-Casos_PN_CORR[[#This Row],[43991]]</f>
        <v>0</v>
      </c>
      <c r="CU38">
        <f>+Casos_PN_CORR[[#This Row],[43993]]-Casos_PN_CORR[[#This Row],[43992]]</f>
        <v>7</v>
      </c>
    </row>
    <row r="39" spans="1:99">
      <c r="A39">
        <v>10213</v>
      </c>
      <c r="B39" s="2" t="s">
        <v>163</v>
      </c>
      <c r="C39" s="2" t="s">
        <v>164</v>
      </c>
      <c r="D39" s="2" t="s">
        <v>252</v>
      </c>
      <c r="E39" s="4">
        <f t="shared" si="0"/>
        <v>177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144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22</v>
      </c>
      <c r="CT39">
        <f>+Casos_PN_CORR[[#This Row],[43992]]-Casos_PN_CORR[[#This Row],[43991]]</f>
        <v>0</v>
      </c>
      <c r="CU39">
        <f>+Casos_PN_CORR[[#This Row],[43993]]-Casos_PN_CORR[[#This Row],[43992]]</f>
        <v>11</v>
      </c>
    </row>
    <row r="40" spans="1:99">
      <c r="A40">
        <v>10403</v>
      </c>
      <c r="B40" s="2" t="s">
        <v>163</v>
      </c>
      <c r="C40" s="2" t="s">
        <v>273</v>
      </c>
      <c r="D40" s="2" t="s">
        <v>337</v>
      </c>
      <c r="E40" s="4">
        <f t="shared" si="0"/>
        <v>169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157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4</v>
      </c>
      <c r="CT40">
        <f>+Casos_PN_CORR[[#This Row],[43992]]-Casos_PN_CORR[[#This Row],[43991]]</f>
        <v>0</v>
      </c>
      <c r="CU40">
        <f>+Casos_PN_CORR[[#This Row],[43993]]-Casos_PN_CORR[[#This Row],[43992]]</f>
        <v>8</v>
      </c>
    </row>
    <row r="41" spans="1:99">
      <c r="A41">
        <v>130701</v>
      </c>
      <c r="B41" s="2" t="s">
        <v>102</v>
      </c>
      <c r="C41" s="2" t="s">
        <v>138</v>
      </c>
      <c r="D41" s="2" t="s">
        <v>170</v>
      </c>
      <c r="E41" s="4">
        <f t="shared" si="0"/>
        <v>167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167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0</v>
      </c>
      <c r="CT41">
        <f>+Casos_PN_CORR[[#This Row],[43992]]-Casos_PN_CORR[[#This Row],[43991]]</f>
        <v>0</v>
      </c>
      <c r="CU41">
        <f>+Casos_PN_CORR[[#This Row],[43993]]-Casos_PN_CORR[[#This Row],[43992]]</f>
        <v>0</v>
      </c>
    </row>
    <row r="42" spans="1:99">
      <c r="A42">
        <v>130702</v>
      </c>
      <c r="B42" s="2" t="s">
        <v>102</v>
      </c>
      <c r="C42" s="2" t="s">
        <v>138</v>
      </c>
      <c r="D42" s="2" t="s">
        <v>147</v>
      </c>
      <c r="E42" s="4">
        <f t="shared" si="0"/>
        <v>163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  <c r="CT42">
        <f>+Casos_PN_CORR[[#This Row],[43992]]-Casos_PN_CORR[[#This Row],[43991]]</f>
        <v>0</v>
      </c>
      <c r="CU42">
        <f>+Casos_PN_CORR[[#This Row],[43993]]-Casos_PN_CORR[[#This Row],[43992]]</f>
        <v>8</v>
      </c>
    </row>
    <row r="43" spans="1:99">
      <c r="A43">
        <v>10402</v>
      </c>
      <c r="B43" s="2" t="s">
        <v>163</v>
      </c>
      <c r="C43" s="2" t="s">
        <v>273</v>
      </c>
      <c r="D43" s="2" t="s">
        <v>460</v>
      </c>
      <c r="E43" s="4">
        <f t="shared" si="0"/>
        <v>151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128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10</v>
      </c>
      <c r="CT43">
        <f>+Casos_PN_CORR[[#This Row],[43992]]-Casos_PN_CORR[[#This Row],[43991]]</f>
        <v>0</v>
      </c>
      <c r="CU43">
        <f>+Casos_PN_CORR[[#This Row],[43993]]-Casos_PN_CORR[[#This Row],[43992]]</f>
        <v>13</v>
      </c>
    </row>
    <row r="44" spans="1:99">
      <c r="A44">
        <v>30101</v>
      </c>
      <c r="B44" s="2" t="s">
        <v>144</v>
      </c>
      <c r="C44" s="2" t="s">
        <v>144</v>
      </c>
      <c r="D44" s="2" t="s">
        <v>230</v>
      </c>
      <c r="E44" s="4">
        <f t="shared" si="0"/>
        <v>144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140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4</v>
      </c>
      <c r="CT44">
        <f>+Casos_PN_CORR[[#This Row],[43992]]-Casos_PN_CORR[[#This Row],[43991]]</f>
        <v>0</v>
      </c>
      <c r="CU44">
        <f>+Casos_PN_CORR[[#This Row],[43993]]-Casos_PN_CORR[[#This Row],[43992]]</f>
        <v>0</v>
      </c>
    </row>
    <row r="45" spans="1:99">
      <c r="A45">
        <v>30102</v>
      </c>
      <c r="B45" s="2" t="s">
        <v>144</v>
      </c>
      <c r="C45" s="2" t="s">
        <v>144</v>
      </c>
      <c r="D45" s="2" t="s">
        <v>228</v>
      </c>
      <c r="E45" s="4">
        <f t="shared" si="0"/>
        <v>140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59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32</v>
      </c>
      <c r="CT45">
        <f>+Casos_PN_CORR[[#This Row],[43992]]-Casos_PN_CORR[[#This Row],[43991]]</f>
        <v>0</v>
      </c>
      <c r="CU45">
        <f>+Casos_PN_CORR[[#This Row],[43993]]-Casos_PN_CORR[[#This Row],[43992]]</f>
        <v>49</v>
      </c>
    </row>
    <row r="46" spans="1:99">
      <c r="A46">
        <v>20105</v>
      </c>
      <c r="B46" s="2" t="s">
        <v>212</v>
      </c>
      <c r="C46" s="2" t="s">
        <v>219</v>
      </c>
      <c r="D46" s="2" t="s">
        <v>282</v>
      </c>
      <c r="E46" s="4">
        <f t="shared" si="0"/>
        <v>136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129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2</v>
      </c>
      <c r="CT46">
        <f>+Casos_PN_CORR[[#This Row],[43992]]-Casos_PN_CORR[[#This Row],[43991]]</f>
        <v>0</v>
      </c>
      <c r="CU46">
        <f>+Casos_PN_CORR[[#This Row],[43993]]-Casos_PN_CORR[[#This Row],[43992]]</f>
        <v>5</v>
      </c>
    </row>
    <row r="47" spans="1:99">
      <c r="A47">
        <v>10102</v>
      </c>
      <c r="B47" s="2" t="s">
        <v>163</v>
      </c>
      <c r="C47" s="2" t="s">
        <v>163</v>
      </c>
      <c r="D47" s="2" t="s">
        <v>461</v>
      </c>
      <c r="E47" s="4">
        <f t="shared" si="0"/>
        <v>133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110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18</v>
      </c>
      <c r="CT47">
        <f>+Casos_PN_CORR[[#This Row],[43992]]-Casos_PN_CORR[[#This Row],[43991]]</f>
        <v>0</v>
      </c>
      <c r="CU47">
        <f>+Casos_PN_CORR[[#This Row],[43993]]-Casos_PN_CORR[[#This Row],[43992]]</f>
        <v>5</v>
      </c>
    </row>
    <row r="48" spans="1:99">
      <c r="A48">
        <v>70203</v>
      </c>
      <c r="B48" s="2" t="s">
        <v>268</v>
      </c>
      <c r="C48" s="2" t="s">
        <v>348</v>
      </c>
      <c r="D48" s="2" t="s">
        <v>462</v>
      </c>
      <c r="E48" s="4">
        <f t="shared" si="0"/>
        <v>132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111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11</v>
      </c>
      <c r="CT48">
        <f>+Casos_PN_CORR[[#This Row],[43992]]-Casos_PN_CORR[[#This Row],[43991]]</f>
        <v>0</v>
      </c>
      <c r="CU48">
        <f>+Casos_PN_CORR[[#This Row],[43993]]-Casos_PN_CORR[[#This Row],[43992]]</f>
        <v>10</v>
      </c>
    </row>
    <row r="49" spans="1:99">
      <c r="A49">
        <v>130402</v>
      </c>
      <c r="B49" s="2" t="s">
        <v>102</v>
      </c>
      <c r="C49" s="2" t="s">
        <v>259</v>
      </c>
      <c r="D49" s="2" t="s">
        <v>316</v>
      </c>
      <c r="E49" s="4">
        <f t="shared" si="0"/>
        <v>130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121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6</v>
      </c>
      <c r="CT49">
        <f>+Casos_PN_CORR[[#This Row],[43992]]-Casos_PN_CORR[[#This Row],[43991]]</f>
        <v>0</v>
      </c>
      <c r="CU49">
        <f>+Casos_PN_CORR[[#This Row],[43993]]-Casos_PN_CORR[[#This Row],[43992]]</f>
        <v>3</v>
      </c>
    </row>
    <row r="50" spans="1:99">
      <c r="A50">
        <v>81007</v>
      </c>
      <c r="B50" s="2" t="s">
        <v>99</v>
      </c>
      <c r="C50" s="2" t="s">
        <v>106</v>
      </c>
      <c r="D50" s="2" t="s">
        <v>113</v>
      </c>
      <c r="E50" s="4">
        <f t="shared" si="0"/>
        <v>123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110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5</v>
      </c>
      <c r="CT50">
        <f>+Casos_PN_CORR[[#This Row],[43992]]-Casos_PN_CORR[[#This Row],[43991]]</f>
        <v>0</v>
      </c>
      <c r="CU50">
        <f>+Casos_PN_CORR[[#This Row],[43993]]-Casos_PN_CORR[[#This Row],[43992]]</f>
        <v>8</v>
      </c>
    </row>
    <row r="51" spans="1:99">
      <c r="A51">
        <v>81002</v>
      </c>
      <c r="B51" s="2" t="s">
        <v>99</v>
      </c>
      <c r="C51" s="2" t="s">
        <v>106</v>
      </c>
      <c r="D51" s="2" t="s">
        <v>107</v>
      </c>
      <c r="E51" s="4">
        <f t="shared" si="0"/>
        <v>117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92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7</v>
      </c>
      <c r="CT51">
        <f>+Casos_PN_CORR[[#This Row],[43992]]-Casos_PN_CORR[[#This Row],[43991]]</f>
        <v>0</v>
      </c>
      <c r="CU51">
        <f>+Casos_PN_CORR[[#This Row],[43993]]-Casos_PN_CORR[[#This Row],[43992]]</f>
        <v>18</v>
      </c>
    </row>
    <row r="52" spans="1:99">
      <c r="A52">
        <v>41302</v>
      </c>
      <c r="B52" s="2" t="s">
        <v>154</v>
      </c>
      <c r="C52" s="2" t="s">
        <v>441</v>
      </c>
      <c r="D52" s="2" t="s">
        <v>143</v>
      </c>
      <c r="E52" s="4">
        <f t="shared" si="0"/>
        <v>114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90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15</v>
      </c>
      <c r="CT52">
        <f>+Casos_PN_CORR[[#This Row],[43992]]-Casos_PN_CORR[[#This Row],[43991]]</f>
        <v>0</v>
      </c>
      <c r="CU52">
        <f>+Casos_PN_CORR[[#This Row],[43993]]-Casos_PN_CORR[[#This Row],[43992]]</f>
        <v>9</v>
      </c>
    </row>
    <row r="53" spans="1:99">
      <c r="A53">
        <v>80807</v>
      </c>
      <c r="B53" s="2" t="s">
        <v>99</v>
      </c>
      <c r="C53" s="2" t="s">
        <v>99</v>
      </c>
      <c r="D53" s="2" t="s">
        <v>143</v>
      </c>
      <c r="E53" s="4">
        <f t="shared" si="0"/>
        <v>109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66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32</v>
      </c>
      <c r="CT53">
        <f>+Casos_PN_CORR[[#This Row],[43992]]-Casos_PN_CORR[[#This Row],[43991]]</f>
        <v>0</v>
      </c>
      <c r="CU53">
        <f>+Casos_PN_CORR[[#This Row],[43993]]-Casos_PN_CORR[[#This Row],[43992]]</f>
        <v>11</v>
      </c>
    </row>
    <row r="54" spans="1:99">
      <c r="A54">
        <v>80806</v>
      </c>
      <c r="B54" s="2" t="s">
        <v>99</v>
      </c>
      <c r="C54" s="2" t="s">
        <v>99</v>
      </c>
      <c r="D54" s="2" t="s">
        <v>133</v>
      </c>
      <c r="E54" s="4">
        <f t="shared" si="0"/>
        <v>102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101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1</v>
      </c>
      <c r="CT54">
        <f>+Casos_PN_CORR[[#This Row],[43992]]-Casos_PN_CORR[[#This Row],[43991]]</f>
        <v>0</v>
      </c>
      <c r="CU54">
        <f>+Casos_PN_CORR[[#This Row],[43993]]-Casos_PN_CORR[[#This Row],[43992]]</f>
        <v>0</v>
      </c>
    </row>
    <row r="55" spans="1:99">
      <c r="A55">
        <v>40602</v>
      </c>
      <c r="B55" s="2" t="s">
        <v>154</v>
      </c>
      <c r="C55" s="2" t="s">
        <v>171</v>
      </c>
      <c r="D55" s="2" t="s">
        <v>463</v>
      </c>
      <c r="E55" s="4">
        <f t="shared" si="0"/>
        <v>102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83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16</v>
      </c>
      <c r="CT55">
        <f>+Casos_PN_CORR[[#This Row],[43992]]-Casos_PN_CORR[[#This Row],[43991]]</f>
        <v>0</v>
      </c>
      <c r="CU55">
        <f>+Casos_PN_CORR[[#This Row],[43993]]-Casos_PN_CORR[[#This Row],[43992]]</f>
        <v>3</v>
      </c>
    </row>
    <row r="56" spans="1:99">
      <c r="A56">
        <v>120601</v>
      </c>
      <c r="B56" s="2" t="s">
        <v>191</v>
      </c>
      <c r="C56" s="2" t="s">
        <v>299</v>
      </c>
      <c r="D56" s="2" t="s">
        <v>464</v>
      </c>
      <c r="E56" s="4">
        <f t="shared" si="0"/>
        <v>94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87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3</v>
      </c>
      <c r="CT56">
        <f>+Casos_PN_CORR[[#This Row],[43992]]-Casos_PN_CORR[[#This Row],[43991]]</f>
        <v>0</v>
      </c>
      <c r="CU56">
        <f>+Casos_PN_CORR[[#This Row],[43993]]-Casos_PN_CORR[[#This Row],[43992]]</f>
        <v>4</v>
      </c>
    </row>
    <row r="57" spans="1:99">
      <c r="A57">
        <v>90402</v>
      </c>
      <c r="B57" s="2" t="s">
        <v>114</v>
      </c>
      <c r="C57" s="2" t="s">
        <v>238</v>
      </c>
      <c r="D57" s="2" t="s">
        <v>465</v>
      </c>
      <c r="E57" s="4">
        <f t="shared" si="0"/>
        <v>88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79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4</v>
      </c>
      <c r="CT57">
        <f>+Casos_PN_CORR[[#This Row],[43992]]-Casos_PN_CORR[[#This Row],[43991]]</f>
        <v>0</v>
      </c>
      <c r="CU57">
        <f>+Casos_PN_CORR[[#This Row],[43993]]-Casos_PN_CORR[[#This Row],[43992]]</f>
        <v>5</v>
      </c>
    </row>
    <row r="58" spans="1:99">
      <c r="A58">
        <v>41202</v>
      </c>
      <c r="B58" s="2" t="s">
        <v>154</v>
      </c>
      <c r="C58" s="2" t="s">
        <v>430</v>
      </c>
      <c r="D58" s="2" t="s">
        <v>466</v>
      </c>
      <c r="E58" s="4">
        <f t="shared" si="0"/>
        <v>80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49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20</v>
      </c>
      <c r="CT58">
        <f>+Casos_PN_CORR[[#This Row],[43992]]-Casos_PN_CORR[[#This Row],[43991]]</f>
        <v>0</v>
      </c>
      <c r="CU58">
        <f>+Casos_PN_CORR[[#This Row],[43993]]-Casos_PN_CORR[[#This Row],[43992]]</f>
        <v>11</v>
      </c>
    </row>
    <row r="59" spans="1:99">
      <c r="A59">
        <v>120102</v>
      </c>
      <c r="B59" s="2" t="s">
        <v>191</v>
      </c>
      <c r="C59" s="2" t="s">
        <v>289</v>
      </c>
      <c r="D59" s="2" t="s">
        <v>467</v>
      </c>
      <c r="E59" s="4">
        <f t="shared" si="0"/>
        <v>78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65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11</v>
      </c>
      <c r="CT59">
        <f>+Casos_PN_CORR[[#This Row],[43992]]-Casos_PN_CORR[[#This Row],[43991]]</f>
        <v>0</v>
      </c>
      <c r="CU59">
        <f>+Casos_PN_CORR[[#This Row],[43993]]-Casos_PN_CORR[[#This Row],[43992]]</f>
        <v>2</v>
      </c>
    </row>
    <row r="60" spans="1:99">
      <c r="A60">
        <v>50202</v>
      </c>
      <c r="B60" s="2" t="s">
        <v>151</v>
      </c>
      <c r="C60" s="2" t="s">
        <v>152</v>
      </c>
      <c r="D60" s="2" t="s">
        <v>382</v>
      </c>
      <c r="E60" s="4">
        <f t="shared" si="0"/>
        <v>75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62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5</v>
      </c>
      <c r="CT60">
        <f>+Casos_PN_CORR[[#This Row],[43992]]-Casos_PN_CORR[[#This Row],[43991]]</f>
        <v>0</v>
      </c>
      <c r="CU60">
        <f>+Casos_PN_CORR[[#This Row],[43993]]-Casos_PN_CORR[[#This Row],[43992]]</f>
        <v>8</v>
      </c>
    </row>
    <row r="61" spans="1:99">
      <c r="A61">
        <v>41203</v>
      </c>
      <c r="B61" s="2" t="s">
        <v>154</v>
      </c>
      <c r="C61" s="2" t="s">
        <v>430</v>
      </c>
      <c r="D61" s="2" t="s">
        <v>468</v>
      </c>
      <c r="E61" s="4">
        <f t="shared" si="0"/>
        <v>75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50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14</v>
      </c>
      <c r="CT61">
        <f>+Casos_PN_CORR[[#This Row],[43992]]-Casos_PN_CORR[[#This Row],[43991]]</f>
        <v>0</v>
      </c>
      <c r="CU61">
        <f>+Casos_PN_CORR[[#This Row],[43993]]-Casos_PN_CORR[[#This Row],[43992]]</f>
        <v>11</v>
      </c>
    </row>
    <row r="62" spans="1:99">
      <c r="A62">
        <v>10101</v>
      </c>
      <c r="B62" s="2" t="s">
        <v>163</v>
      </c>
      <c r="C62" s="2" t="s">
        <v>163</v>
      </c>
      <c r="D62" s="2" t="s">
        <v>225</v>
      </c>
      <c r="E62" s="4">
        <f t="shared" si="0"/>
        <v>74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72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1</v>
      </c>
      <c r="CT62">
        <f>+Casos_PN_CORR[[#This Row],[43992]]-Casos_PN_CORR[[#This Row],[43991]]</f>
        <v>0</v>
      </c>
      <c r="CU62">
        <f>+Casos_PN_CORR[[#This Row],[43993]]-Casos_PN_CORR[[#This Row],[43992]]</f>
        <v>1</v>
      </c>
    </row>
    <row r="63" spans="1:99">
      <c r="A63">
        <v>40301</v>
      </c>
      <c r="B63" s="2" t="s">
        <v>154</v>
      </c>
      <c r="C63" s="2" t="s">
        <v>253</v>
      </c>
      <c r="D63" s="2" t="s">
        <v>254</v>
      </c>
      <c r="E63" s="4">
        <f t="shared" si="0"/>
        <v>73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71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2</v>
      </c>
      <c r="CT63">
        <f>+Casos_PN_CORR[[#This Row],[43992]]-Casos_PN_CORR[[#This Row],[43991]]</f>
        <v>0</v>
      </c>
      <c r="CU63">
        <f>+Casos_PN_CORR[[#This Row],[43993]]-Casos_PN_CORR[[#This Row],[43992]]</f>
        <v>0</v>
      </c>
    </row>
    <row r="64" spans="1:99">
      <c r="A64">
        <v>40401</v>
      </c>
      <c r="B64" s="2" t="s">
        <v>154</v>
      </c>
      <c r="C64" s="2" t="s">
        <v>234</v>
      </c>
      <c r="D64" s="2" t="s">
        <v>319</v>
      </c>
      <c r="E64" s="4">
        <f t="shared" si="0"/>
        <v>62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55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2</v>
      </c>
      <c r="CT64">
        <f>+Casos_PN_CORR[[#This Row],[43992]]-Casos_PN_CORR[[#This Row],[43991]]</f>
        <v>0</v>
      </c>
      <c r="CU64">
        <f>+Casos_PN_CORR[[#This Row],[43993]]-Casos_PN_CORR[[#This Row],[43992]]</f>
        <v>5</v>
      </c>
    </row>
    <row r="65" spans="1:99">
      <c r="A65">
        <v>90403</v>
      </c>
      <c r="B65" s="2" t="s">
        <v>114</v>
      </c>
      <c r="C65" s="2" t="s">
        <v>238</v>
      </c>
      <c r="D65" s="2" t="s">
        <v>469</v>
      </c>
      <c r="E65" s="4">
        <f t="shared" si="0"/>
        <v>60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52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4</v>
      </c>
      <c r="CT65">
        <f>+Casos_PN_CORR[[#This Row],[43992]]-Casos_PN_CORR[[#This Row],[43991]]</f>
        <v>0</v>
      </c>
      <c r="CU65">
        <f>+Casos_PN_CORR[[#This Row],[43993]]-Casos_PN_CORR[[#This Row],[43992]]</f>
        <v>4</v>
      </c>
    </row>
    <row r="66" spans="1:99">
      <c r="A66">
        <v>41002</v>
      </c>
      <c r="B66" s="2" t="s">
        <v>154</v>
      </c>
      <c r="C66" s="2" t="s">
        <v>339</v>
      </c>
      <c r="D66" s="2" t="s">
        <v>470</v>
      </c>
      <c r="E66" s="4">
        <f t="shared" si="0"/>
        <v>54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53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1</v>
      </c>
      <c r="CT66">
        <f>+Casos_PN_CORR[[#This Row],[43992]]-Casos_PN_CORR[[#This Row],[43991]]</f>
        <v>0</v>
      </c>
      <c r="CU66">
        <f>+Casos_PN_CORR[[#This Row],[43993]]-Casos_PN_CORR[[#This Row],[43992]]</f>
        <v>0</v>
      </c>
    </row>
    <row r="67" spans="1:99">
      <c r="A67">
        <v>80602</v>
      </c>
      <c r="B67" s="2" t="s">
        <v>99</v>
      </c>
      <c r="C67" s="2" t="s">
        <v>471</v>
      </c>
      <c r="D67" s="2" t="s">
        <v>472</v>
      </c>
      <c r="E67" s="4">
        <f t="shared" si="0"/>
        <v>51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18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4</v>
      </c>
      <c r="CT67">
        <f>+Casos_PN_CORR[[#This Row],[43992]]-Casos_PN_CORR[[#This Row],[43991]]</f>
        <v>0</v>
      </c>
      <c r="CU67">
        <f>+Casos_PN_CORR[[#This Row],[43993]]-Casos_PN_CORR[[#This Row],[43992]]</f>
        <v>29</v>
      </c>
    </row>
    <row r="68" spans="1:99">
      <c r="A68">
        <v>30103</v>
      </c>
      <c r="B68" s="2" t="s">
        <v>144</v>
      </c>
      <c r="C68" s="2" t="s">
        <v>144</v>
      </c>
      <c r="D68" s="2" t="s">
        <v>210</v>
      </c>
      <c r="E68" s="4">
        <f t="shared" ref="E68:E131" si="1">SUM(F68:AEZ68)</f>
        <v>49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47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2</v>
      </c>
      <c r="CT68">
        <f>+Casos_PN_CORR[[#This Row],[43992]]-Casos_PN_CORR[[#This Row],[43991]]</f>
        <v>0</v>
      </c>
      <c r="CU68">
        <f>+Casos_PN_CORR[[#This Row],[43993]]-Casos_PN_CORR[[#This Row],[43992]]</f>
        <v>0</v>
      </c>
    </row>
    <row r="69" spans="1:99">
      <c r="A69">
        <v>130403</v>
      </c>
      <c r="B69" s="2" t="s">
        <v>102</v>
      </c>
      <c r="C69" s="2" t="s">
        <v>259</v>
      </c>
      <c r="D69" s="2" t="s">
        <v>473</v>
      </c>
      <c r="E69" s="4">
        <f t="shared" si="1"/>
        <v>49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40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6</v>
      </c>
      <c r="CT69">
        <f>+Casos_PN_CORR[[#This Row],[43992]]-Casos_PN_CORR[[#This Row],[43991]]</f>
        <v>0</v>
      </c>
      <c r="CU69">
        <f>+Casos_PN_CORR[[#This Row],[43993]]-Casos_PN_CORR[[#This Row],[43992]]</f>
        <v>3</v>
      </c>
    </row>
    <row r="70" spans="1:99">
      <c r="A70">
        <v>120501</v>
      </c>
      <c r="B70" s="2" t="s">
        <v>191</v>
      </c>
      <c r="C70" s="2" t="s">
        <v>447</v>
      </c>
      <c r="D70" s="2" t="s">
        <v>474</v>
      </c>
      <c r="E70" s="4">
        <f t="shared" si="1"/>
        <v>49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19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23</v>
      </c>
      <c r="CT70">
        <f>+Casos_PN_CORR[[#This Row],[43992]]-Casos_PN_CORR[[#This Row],[43991]]</f>
        <v>0</v>
      </c>
      <c r="CU70">
        <f>+Casos_PN_CORR[[#This Row],[43993]]-Casos_PN_CORR[[#This Row],[43992]]</f>
        <v>7</v>
      </c>
    </row>
    <row r="71" spans="1:99">
      <c r="A71">
        <v>40503</v>
      </c>
      <c r="B71" s="2" t="s">
        <v>154</v>
      </c>
      <c r="C71" s="2" t="s">
        <v>236</v>
      </c>
      <c r="D71" s="2" t="s">
        <v>236</v>
      </c>
      <c r="E71" s="4">
        <f t="shared" si="1"/>
        <v>46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31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11</v>
      </c>
      <c r="CT71">
        <f>+Casos_PN_CORR[[#This Row],[43992]]-Casos_PN_CORR[[#This Row],[43991]]</f>
        <v>0</v>
      </c>
      <c r="CU71">
        <f>+Casos_PN_CORR[[#This Row],[43993]]-Casos_PN_CORR[[#This Row],[43992]]</f>
        <v>4</v>
      </c>
    </row>
    <row r="72" spans="1:99">
      <c r="A72">
        <v>120802</v>
      </c>
      <c r="B72" s="2" t="s">
        <v>191</v>
      </c>
      <c r="C72" s="2" t="s">
        <v>192</v>
      </c>
      <c r="D72" s="2" t="s">
        <v>199</v>
      </c>
      <c r="E72" s="4">
        <f t="shared" si="1"/>
        <v>44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39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2</v>
      </c>
      <c r="CT72">
        <f>+Casos_PN_CORR[[#This Row],[43992]]-Casos_PN_CORR[[#This Row],[43991]]</f>
        <v>0</v>
      </c>
      <c r="CU72">
        <f>+Casos_PN_CORR[[#This Row],[43993]]-Casos_PN_CORR[[#This Row],[43992]]</f>
        <v>3</v>
      </c>
    </row>
    <row r="73" spans="1:99">
      <c r="A73">
        <v>130107</v>
      </c>
      <c r="B73" s="2" t="s">
        <v>102</v>
      </c>
      <c r="C73" s="2" t="s">
        <v>103</v>
      </c>
      <c r="D73" s="2" t="s">
        <v>119</v>
      </c>
      <c r="E73" s="4">
        <f t="shared" si="1"/>
        <v>43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7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24</v>
      </c>
      <c r="CT73">
        <f>+Casos_PN_CORR[[#This Row],[43992]]-Casos_PN_CORR[[#This Row],[43991]]</f>
        <v>0</v>
      </c>
      <c r="CU73">
        <f>+Casos_PN_CORR[[#This Row],[43993]]-Casos_PN_CORR[[#This Row],[43992]]</f>
        <v>12</v>
      </c>
    </row>
    <row r="74" spans="1:99">
      <c r="A74">
        <v>20210</v>
      </c>
      <c r="B74" s="2" t="s">
        <v>212</v>
      </c>
      <c r="C74" s="2" t="s">
        <v>217</v>
      </c>
      <c r="D74" s="2" t="s">
        <v>383</v>
      </c>
      <c r="E74" s="4">
        <f t="shared" si="1"/>
        <v>42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36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6</v>
      </c>
      <c r="CT74">
        <f>+Casos_PN_CORR[[#This Row],[43992]]-Casos_PN_CORR[[#This Row],[43991]]</f>
        <v>0</v>
      </c>
      <c r="CU74">
        <f>+Casos_PN_CORR[[#This Row],[43993]]-Casos_PN_CORR[[#This Row],[43992]]</f>
        <v>0</v>
      </c>
    </row>
    <row r="75" spans="1:99">
      <c r="A75">
        <v>20202</v>
      </c>
      <c r="B75" s="2" t="s">
        <v>212</v>
      </c>
      <c r="C75" s="2" t="s">
        <v>217</v>
      </c>
      <c r="D75" s="2" t="s">
        <v>300</v>
      </c>
      <c r="E75" s="4">
        <f t="shared" si="1"/>
        <v>39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29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6</v>
      </c>
      <c r="CT75">
        <f>+Casos_PN_CORR[[#This Row],[43992]]-Casos_PN_CORR[[#This Row],[43991]]</f>
        <v>0</v>
      </c>
      <c r="CU75">
        <f>+Casos_PN_CORR[[#This Row],[43993]]-Casos_PN_CORR[[#This Row],[43992]]</f>
        <v>4</v>
      </c>
    </row>
    <row r="76" spans="1:99">
      <c r="A76">
        <v>60502</v>
      </c>
      <c r="B76" s="2" t="s">
        <v>158</v>
      </c>
      <c r="C76" s="2" t="s">
        <v>417</v>
      </c>
      <c r="D76" s="2" t="s">
        <v>300</v>
      </c>
      <c r="E76" s="4">
        <f t="shared" si="1"/>
        <v>36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16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15</v>
      </c>
      <c r="CT76">
        <f>+Casos_PN_CORR[[#This Row],[43992]]-Casos_PN_CORR[[#This Row],[43991]]</f>
        <v>0</v>
      </c>
      <c r="CU76">
        <f>+Casos_PN_CORR[[#This Row],[43993]]-Casos_PN_CORR[[#This Row],[43992]]</f>
        <v>5</v>
      </c>
    </row>
    <row r="77" spans="1:99">
      <c r="A77">
        <v>130404</v>
      </c>
      <c r="B77" s="2" t="s">
        <v>102</v>
      </c>
      <c r="C77" s="2" t="s">
        <v>259</v>
      </c>
      <c r="D77" s="2" t="s">
        <v>300</v>
      </c>
      <c r="E77" s="4">
        <f t="shared" si="1"/>
        <v>33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28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1</v>
      </c>
      <c r="CT77">
        <f>+Casos_PN_CORR[[#This Row],[43992]]-Casos_PN_CORR[[#This Row],[43991]]</f>
        <v>0</v>
      </c>
      <c r="CU77">
        <f>+Casos_PN_CORR[[#This Row],[43993]]-Casos_PN_CORR[[#This Row],[43992]]</f>
        <v>4</v>
      </c>
    </row>
    <row r="78" spans="1:99">
      <c r="A78">
        <v>30402</v>
      </c>
      <c r="B78" s="2" t="s">
        <v>144</v>
      </c>
      <c r="C78" s="2" t="s">
        <v>330</v>
      </c>
      <c r="D78" s="2" t="s">
        <v>475</v>
      </c>
      <c r="E78" s="4">
        <f t="shared" si="1"/>
        <v>32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30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1</v>
      </c>
      <c r="CT78">
        <f>+Casos_PN_CORR[[#This Row],[43992]]-Casos_PN_CORR[[#This Row],[43991]]</f>
        <v>0</v>
      </c>
      <c r="CU78">
        <f>+Casos_PN_CORR[[#This Row],[43993]]-Casos_PN_CORR[[#This Row],[43992]]</f>
        <v>1</v>
      </c>
    </row>
    <row r="79" spans="1:99">
      <c r="A79">
        <v>80815</v>
      </c>
      <c r="B79" s="2" t="s">
        <v>99</v>
      </c>
      <c r="C79" s="2" t="s">
        <v>99</v>
      </c>
      <c r="D79" s="2" t="s">
        <v>117</v>
      </c>
      <c r="E79" s="4">
        <f t="shared" si="1"/>
        <v>31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29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0</v>
      </c>
      <c r="CT79">
        <f>+Casos_PN_CORR[[#This Row],[43992]]-Casos_PN_CORR[[#This Row],[43991]]</f>
        <v>0</v>
      </c>
      <c r="CU79">
        <f>+Casos_PN_CORR[[#This Row],[43993]]-Casos_PN_CORR[[#This Row],[43992]]</f>
        <v>2</v>
      </c>
    </row>
    <row r="80" spans="1:99">
      <c r="A80">
        <v>130302</v>
      </c>
      <c r="B80" s="2" t="s">
        <v>102</v>
      </c>
      <c r="C80" s="2" t="s">
        <v>222</v>
      </c>
      <c r="D80" s="2" t="s">
        <v>338</v>
      </c>
      <c r="E80" s="4">
        <f t="shared" si="1"/>
        <v>30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29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1</v>
      </c>
      <c r="CT80">
        <f>+Casos_PN_CORR[[#This Row],[43992]]-Casos_PN_CORR[[#This Row],[43991]]</f>
        <v>0</v>
      </c>
      <c r="CU80">
        <f>+Casos_PN_CORR[[#This Row],[43993]]-Casos_PN_CORR[[#This Row],[43992]]</f>
        <v>0</v>
      </c>
    </row>
    <row r="81" spans="1:99">
      <c r="A81">
        <v>120610</v>
      </c>
      <c r="B81" s="2" t="s">
        <v>191</v>
      </c>
      <c r="C81" s="2" t="s">
        <v>299</v>
      </c>
      <c r="D81" s="2" t="s">
        <v>476</v>
      </c>
      <c r="E81" s="4">
        <f t="shared" si="1"/>
        <v>29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29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0</v>
      </c>
      <c r="CT81">
        <f>+Casos_PN_CORR[[#This Row],[43992]]-Casos_PN_CORR[[#This Row],[43991]]</f>
        <v>0</v>
      </c>
      <c r="CU81">
        <f>+Casos_PN_CORR[[#This Row],[43993]]-Casos_PN_CORR[[#This Row],[43992]]</f>
        <v>0</v>
      </c>
    </row>
    <row r="82" spans="1:99">
      <c r="A82">
        <v>40402</v>
      </c>
      <c r="B82" s="2" t="s">
        <v>154</v>
      </c>
      <c r="C82" s="2" t="s">
        <v>234</v>
      </c>
      <c r="D82" s="2" t="s">
        <v>477</v>
      </c>
      <c r="E82" s="4">
        <f t="shared" si="1"/>
        <v>29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25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2</v>
      </c>
      <c r="CT82">
        <f>+Casos_PN_CORR[[#This Row],[43992]]-Casos_PN_CORR[[#This Row],[43991]]</f>
        <v>0</v>
      </c>
      <c r="CU82">
        <f>+Casos_PN_CORR[[#This Row],[43993]]-Casos_PN_CORR[[#This Row],[43992]]</f>
        <v>2</v>
      </c>
    </row>
    <row r="83" spans="1:99">
      <c r="A83">
        <v>91103</v>
      </c>
      <c r="B83" s="2" t="s">
        <v>114</v>
      </c>
      <c r="C83" s="2" t="s">
        <v>186</v>
      </c>
      <c r="D83" s="2" t="s">
        <v>478</v>
      </c>
      <c r="E83" s="4">
        <f t="shared" si="1"/>
        <v>29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14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13</v>
      </c>
      <c r="CT83">
        <f>+Casos_PN_CORR[[#This Row],[43992]]-Casos_PN_CORR[[#This Row],[43991]]</f>
        <v>0</v>
      </c>
      <c r="CU83">
        <f>+Casos_PN_CORR[[#This Row],[43993]]-Casos_PN_CORR[[#This Row],[43992]]</f>
        <v>2</v>
      </c>
    </row>
    <row r="84" spans="1:99">
      <c r="A84">
        <v>90201</v>
      </c>
      <c r="B84" s="2" t="s">
        <v>114</v>
      </c>
      <c r="C84" s="2" t="s">
        <v>435</v>
      </c>
      <c r="D84" s="2" t="s">
        <v>436</v>
      </c>
      <c r="E84" s="4">
        <f t="shared" si="1"/>
        <v>28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25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2</v>
      </c>
      <c r="CT84">
        <f>+Casos_PN_CORR[[#This Row],[43992]]-Casos_PN_CORR[[#This Row],[43991]]</f>
        <v>0</v>
      </c>
      <c r="CU84">
        <f>+Casos_PN_CORR[[#This Row],[43993]]-Casos_PN_CORR[[#This Row],[43992]]</f>
        <v>1</v>
      </c>
    </row>
    <row r="85" spans="1:99">
      <c r="A85">
        <v>90902</v>
      </c>
      <c r="B85" s="2" t="s">
        <v>114</v>
      </c>
      <c r="C85" s="2" t="s">
        <v>181</v>
      </c>
      <c r="D85" s="2" t="s">
        <v>479</v>
      </c>
      <c r="E85" s="4">
        <f t="shared" si="1"/>
        <v>26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24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2</v>
      </c>
      <c r="CT85">
        <f>+Casos_PN_CORR[[#This Row],[43992]]-Casos_PN_CORR[[#This Row],[43991]]</f>
        <v>0</v>
      </c>
      <c r="CU85">
        <f>+Casos_PN_CORR[[#This Row],[43993]]-Casos_PN_CORR[[#This Row],[43992]]</f>
        <v>0</v>
      </c>
    </row>
    <row r="86" spans="1:99">
      <c r="A86">
        <v>120103</v>
      </c>
      <c r="B86" s="2" t="s">
        <v>191</v>
      </c>
      <c r="C86" s="2" t="s">
        <v>289</v>
      </c>
      <c r="D86" s="2" t="s">
        <v>480</v>
      </c>
      <c r="E86" s="4">
        <f t="shared" si="1"/>
        <v>25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3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7</v>
      </c>
      <c r="CT86">
        <f>+Casos_PN_CORR[[#This Row],[43992]]-Casos_PN_CORR[[#This Row],[43991]]</f>
        <v>0</v>
      </c>
      <c r="CU86">
        <f>+Casos_PN_CORR[[#This Row],[43993]]-Casos_PN_CORR[[#This Row],[43992]]</f>
        <v>15</v>
      </c>
    </row>
    <row r="87" spans="1:99">
      <c r="A87">
        <v>70710</v>
      </c>
      <c r="B87" s="2" t="s">
        <v>268</v>
      </c>
      <c r="C87" s="2" t="s">
        <v>453</v>
      </c>
      <c r="D87" s="2" t="s">
        <v>481</v>
      </c>
      <c r="E87" s="4">
        <f t="shared" si="1"/>
        <v>24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16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8</v>
      </c>
      <c r="CT87">
        <f>+Casos_PN_CORR[[#This Row],[43992]]-Casos_PN_CORR[[#This Row],[43991]]</f>
        <v>0</v>
      </c>
      <c r="CU87">
        <f>+Casos_PN_CORR[[#This Row],[43993]]-Casos_PN_CORR[[#This Row],[43992]]</f>
        <v>0</v>
      </c>
    </row>
    <row r="88" spans="1:99">
      <c r="A88">
        <v>50102</v>
      </c>
      <c r="B88" s="2" t="s">
        <v>151</v>
      </c>
      <c r="C88" s="2" t="s">
        <v>269</v>
      </c>
      <c r="D88" s="2" t="s">
        <v>482</v>
      </c>
      <c r="E88" s="4">
        <f t="shared" si="1"/>
        <v>22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22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  <c r="CT88">
        <f>+Casos_PN_CORR[[#This Row],[43992]]-Casos_PN_CORR[[#This Row],[43991]]</f>
        <v>0</v>
      </c>
      <c r="CU88">
        <f>+Casos_PN_CORR[[#This Row],[43993]]-Casos_PN_CORR[[#This Row],[43992]]</f>
        <v>0</v>
      </c>
    </row>
    <row r="89" spans="1:99">
      <c r="A89">
        <v>130303</v>
      </c>
      <c r="B89" s="2" t="s">
        <v>102</v>
      </c>
      <c r="C89" s="2" t="s">
        <v>222</v>
      </c>
      <c r="D89" s="2" t="s">
        <v>301</v>
      </c>
      <c r="E89" s="4">
        <f t="shared" si="1"/>
        <v>22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19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1</v>
      </c>
      <c r="CT89">
        <f>+Casos_PN_CORR[[#This Row],[43992]]-Casos_PN_CORR[[#This Row],[43991]]</f>
        <v>0</v>
      </c>
      <c r="CU89">
        <f>+Casos_PN_CORR[[#This Row],[43993]]-Casos_PN_CORR[[#This Row],[43992]]</f>
        <v>2</v>
      </c>
    </row>
    <row r="90" spans="1:99">
      <c r="A90">
        <v>40108</v>
      </c>
      <c r="B90" s="2" t="s">
        <v>154</v>
      </c>
      <c r="C90" s="2" t="s">
        <v>155</v>
      </c>
      <c r="D90" s="2" t="s">
        <v>483</v>
      </c>
      <c r="E90" s="4">
        <f t="shared" si="1"/>
        <v>21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21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  <c r="CT90">
        <f>+Casos_PN_CORR[[#This Row],[43992]]-Casos_PN_CORR[[#This Row],[43991]]</f>
        <v>0</v>
      </c>
      <c r="CU90">
        <f>+Casos_PN_CORR[[#This Row],[43993]]-Casos_PN_CORR[[#This Row],[43992]]</f>
        <v>0</v>
      </c>
    </row>
    <row r="91" spans="1:99">
      <c r="A91">
        <v>91007</v>
      </c>
      <c r="B91" s="2" t="s">
        <v>114</v>
      </c>
      <c r="C91" s="2" t="s">
        <v>115</v>
      </c>
      <c r="D91" s="2" t="s">
        <v>184</v>
      </c>
      <c r="E91" s="4">
        <f t="shared" si="1"/>
        <v>20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20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0</v>
      </c>
      <c r="CT91">
        <f>+Casos_PN_CORR[[#This Row],[43992]]-Casos_PN_CORR[[#This Row],[43991]]</f>
        <v>0</v>
      </c>
      <c r="CU91">
        <f>+Casos_PN_CORR[[#This Row],[43993]]-Casos_PN_CORR[[#This Row],[43992]]</f>
        <v>0</v>
      </c>
    </row>
    <row r="92" spans="1:99">
      <c r="A92">
        <v>70703</v>
      </c>
      <c r="B92" s="2" t="s">
        <v>268</v>
      </c>
      <c r="C92" s="2" t="s">
        <v>453</v>
      </c>
      <c r="D92" s="2" t="s">
        <v>484</v>
      </c>
      <c r="E92" s="4">
        <f t="shared" si="1"/>
        <v>20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19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1</v>
      </c>
      <c r="CT92">
        <f>+Casos_PN_CORR[[#This Row],[43992]]-Casos_PN_CORR[[#This Row],[43991]]</f>
        <v>0</v>
      </c>
      <c r="CU92">
        <f>+Casos_PN_CORR[[#This Row],[43993]]-Casos_PN_CORR[[#This Row],[43992]]</f>
        <v>0</v>
      </c>
    </row>
    <row r="93" spans="1:99">
      <c r="A93">
        <v>41003</v>
      </c>
      <c r="B93" s="2" t="s">
        <v>154</v>
      </c>
      <c r="C93" s="2" t="s">
        <v>339</v>
      </c>
      <c r="D93" s="2" t="s">
        <v>340</v>
      </c>
      <c r="E93" s="4">
        <f t="shared" si="1"/>
        <v>20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11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3</v>
      </c>
      <c r="CT93">
        <f>+Casos_PN_CORR[[#This Row],[43992]]-Casos_PN_CORR[[#This Row],[43991]]</f>
        <v>0</v>
      </c>
      <c r="CU93">
        <f>+Casos_PN_CORR[[#This Row],[43993]]-Casos_PN_CORR[[#This Row],[43992]]</f>
        <v>6</v>
      </c>
    </row>
    <row r="94" spans="1:99">
      <c r="A94">
        <v>20602</v>
      </c>
      <c r="B94" s="2" t="s">
        <v>212</v>
      </c>
      <c r="C94" s="2" t="s">
        <v>213</v>
      </c>
      <c r="D94" s="2" t="s">
        <v>283</v>
      </c>
      <c r="E94" s="4">
        <f t="shared" si="1"/>
        <v>19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19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  <c r="CT94">
        <f>+Casos_PN_CORR[[#This Row],[43992]]-Casos_PN_CORR[[#This Row],[43991]]</f>
        <v>0</v>
      </c>
      <c r="CU94">
        <f>+Casos_PN_CORR[[#This Row],[43993]]-Casos_PN_CORR[[#This Row],[43992]]</f>
        <v>0</v>
      </c>
    </row>
    <row r="95" spans="1:99">
      <c r="A95">
        <v>120708</v>
      </c>
      <c r="B95" s="2" t="s">
        <v>191</v>
      </c>
      <c r="C95" s="2" t="s">
        <v>296</v>
      </c>
      <c r="D95" s="2" t="s">
        <v>283</v>
      </c>
      <c r="E95" s="4">
        <f t="shared" si="1"/>
        <v>18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17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0</v>
      </c>
      <c r="CT95">
        <f>+Casos_PN_CORR[[#This Row],[43992]]-Casos_PN_CORR[[#This Row],[43991]]</f>
        <v>0</v>
      </c>
      <c r="CU95">
        <f>+Casos_PN_CORR[[#This Row],[43993]]-Casos_PN_CORR[[#This Row],[43992]]</f>
        <v>1</v>
      </c>
    </row>
    <row r="96" spans="1:99">
      <c r="A96">
        <v>90301</v>
      </c>
      <c r="B96" s="2" t="s">
        <v>114</v>
      </c>
      <c r="C96" s="2" t="s">
        <v>284</v>
      </c>
      <c r="D96" s="2" t="s">
        <v>285</v>
      </c>
      <c r="E96" s="4">
        <f t="shared" si="1"/>
        <v>18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3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8</v>
      </c>
      <c r="CT96">
        <f>+Casos_PN_CORR[[#This Row],[43992]]-Casos_PN_CORR[[#This Row],[43991]]</f>
        <v>0</v>
      </c>
      <c r="CU96">
        <f>+Casos_PN_CORR[[#This Row],[43993]]-Casos_PN_CORR[[#This Row],[43992]]</f>
        <v>7</v>
      </c>
    </row>
    <row r="97" spans="1:99">
      <c r="A97">
        <v>80502</v>
      </c>
      <c r="B97" s="2" t="s">
        <v>99</v>
      </c>
      <c r="C97" s="2" t="s">
        <v>134</v>
      </c>
      <c r="D97" s="2" t="s">
        <v>275</v>
      </c>
      <c r="E97" s="4">
        <f t="shared" si="1"/>
        <v>17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16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0</v>
      </c>
      <c r="CT97">
        <f>+Casos_PN_CORR[[#This Row],[43992]]-Casos_PN_CORR[[#This Row],[43991]]</f>
        <v>0</v>
      </c>
      <c r="CU97">
        <f>+Casos_PN_CORR[[#This Row],[43993]]-Casos_PN_CORR[[#This Row],[43992]]</f>
        <v>1</v>
      </c>
    </row>
    <row r="98" spans="1:99">
      <c r="A98">
        <v>20402</v>
      </c>
      <c r="B98" s="2" t="s">
        <v>212</v>
      </c>
      <c r="C98" s="2" t="s">
        <v>249</v>
      </c>
      <c r="D98" s="2" t="s">
        <v>485</v>
      </c>
      <c r="E98" s="4">
        <f t="shared" si="1"/>
        <v>17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10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2</v>
      </c>
      <c r="CT98">
        <f>+Casos_PN_CORR[[#This Row],[43992]]-Casos_PN_CORR[[#This Row],[43991]]</f>
        <v>0</v>
      </c>
      <c r="CU98">
        <f>+Casos_PN_CORR[[#This Row],[43993]]-Casos_PN_CORR[[#This Row],[43992]]</f>
        <v>5</v>
      </c>
    </row>
    <row r="99" spans="1:99">
      <c r="A99">
        <v>130301</v>
      </c>
      <c r="B99" s="2" t="s">
        <v>102</v>
      </c>
      <c r="C99" s="2" t="s">
        <v>222</v>
      </c>
      <c r="D99" s="2" t="s">
        <v>229</v>
      </c>
      <c r="E99" s="4">
        <f t="shared" si="1"/>
        <v>16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5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10</v>
      </c>
      <c r="CT99">
        <f>+Casos_PN_CORR[[#This Row],[43992]]-Casos_PN_CORR[[#This Row],[43991]]</f>
        <v>0</v>
      </c>
      <c r="CU99">
        <f>+Casos_PN_CORR[[#This Row],[43993]]-Casos_PN_CORR[[#This Row],[43992]]</f>
        <v>1</v>
      </c>
    </row>
    <row r="100" spans="1:99">
      <c r="A100">
        <v>91009</v>
      </c>
      <c r="B100" s="2" t="s">
        <v>114</v>
      </c>
      <c r="C100" s="2" t="s">
        <v>115</v>
      </c>
      <c r="D100" s="2" t="s">
        <v>384</v>
      </c>
      <c r="E100" s="4">
        <f t="shared" si="1"/>
        <v>16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14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0</v>
      </c>
      <c r="CT100">
        <f>+Casos_PN_CORR[[#This Row],[43992]]-Casos_PN_CORR[[#This Row],[43991]]</f>
        <v>0</v>
      </c>
      <c r="CU100">
        <f>+Casos_PN_CORR[[#This Row],[43993]]-Casos_PN_CORR[[#This Row],[43992]]</f>
        <v>2</v>
      </c>
    </row>
    <row r="101" spans="1:99">
      <c r="A101">
        <v>120202</v>
      </c>
      <c r="B101" s="2" t="s">
        <v>191</v>
      </c>
      <c r="C101" s="2" t="s">
        <v>266</v>
      </c>
      <c r="D101" s="2" t="s">
        <v>486</v>
      </c>
      <c r="E101" s="4">
        <f t="shared" si="1"/>
        <v>16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12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1</v>
      </c>
      <c r="CT101">
        <f>+Casos_PN_CORR[[#This Row],[43992]]-Casos_PN_CORR[[#This Row],[43991]]</f>
        <v>0</v>
      </c>
      <c r="CU101">
        <f>+Casos_PN_CORR[[#This Row],[43993]]-Casos_PN_CORR[[#This Row],[43992]]</f>
        <v>3</v>
      </c>
    </row>
    <row r="102" spans="1:99">
      <c r="A102">
        <v>30104</v>
      </c>
      <c r="B102" s="2" t="s">
        <v>144</v>
      </c>
      <c r="C102" s="2" t="s">
        <v>144</v>
      </c>
      <c r="D102" s="2" t="s">
        <v>179</v>
      </c>
      <c r="E102" s="4">
        <f t="shared" si="1"/>
        <v>16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12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1</v>
      </c>
      <c r="CT102">
        <f>+Casos_PN_CORR[[#This Row],[43992]]-Casos_PN_CORR[[#This Row],[43991]]</f>
        <v>0</v>
      </c>
      <c r="CU102">
        <f>+Casos_PN_CORR[[#This Row],[43993]]-Casos_PN_CORR[[#This Row],[43992]]</f>
        <v>3</v>
      </c>
    </row>
    <row r="103" spans="1:99">
      <c r="A103">
        <v>91104</v>
      </c>
      <c r="B103" s="2" t="s">
        <v>114</v>
      </c>
      <c r="C103" s="2" t="s">
        <v>186</v>
      </c>
      <c r="D103" s="2" t="s">
        <v>487</v>
      </c>
      <c r="E103" s="4">
        <f t="shared" si="1"/>
        <v>15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14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1</v>
      </c>
      <c r="CT103">
        <f>+Casos_PN_CORR[[#This Row],[43992]]-Casos_PN_CORR[[#This Row],[43991]]</f>
        <v>0</v>
      </c>
      <c r="CU103">
        <f>+Casos_PN_CORR[[#This Row],[43993]]-Casos_PN_CORR[[#This Row],[43992]]</f>
        <v>0</v>
      </c>
    </row>
    <row r="104" spans="1:99">
      <c r="A104">
        <v>90705</v>
      </c>
      <c r="B104" s="2" t="s">
        <v>114</v>
      </c>
      <c r="C104" s="2" t="s">
        <v>363</v>
      </c>
      <c r="D104" s="2" t="s">
        <v>488</v>
      </c>
      <c r="E104" s="4">
        <f t="shared" si="1"/>
        <v>15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12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2</v>
      </c>
      <c r="CT104">
        <f>+Casos_PN_CORR[[#This Row],[43992]]-Casos_PN_CORR[[#This Row],[43991]]</f>
        <v>0</v>
      </c>
      <c r="CU104">
        <f>+Casos_PN_CORR[[#This Row],[43993]]-Casos_PN_CORR[[#This Row],[43992]]</f>
        <v>1</v>
      </c>
    </row>
    <row r="105" spans="1:99">
      <c r="A105">
        <v>10103</v>
      </c>
      <c r="B105" s="2" t="s">
        <v>163</v>
      </c>
      <c r="C105" s="2" t="s">
        <v>163</v>
      </c>
      <c r="D105" s="2" t="s">
        <v>489</v>
      </c>
      <c r="E105" s="4">
        <f t="shared" si="1"/>
        <v>15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12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  <c r="CT105">
        <f>+Casos_PN_CORR[[#This Row],[43992]]-Casos_PN_CORR[[#This Row],[43991]]</f>
        <v>0</v>
      </c>
      <c r="CU105">
        <f>+Casos_PN_CORR[[#This Row],[43993]]-Casos_PN_CORR[[#This Row],[43992]]</f>
        <v>3</v>
      </c>
    </row>
    <row r="106" spans="1:99">
      <c r="A106">
        <v>90606</v>
      </c>
      <c r="B106" s="2" t="s">
        <v>114</v>
      </c>
      <c r="C106" s="2" t="s">
        <v>302</v>
      </c>
      <c r="D106" s="2" t="s">
        <v>490</v>
      </c>
      <c r="E106" s="4">
        <f t="shared" si="1"/>
        <v>15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10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0</v>
      </c>
      <c r="CT106">
        <f>+Casos_PN_CORR[[#This Row],[43992]]-Casos_PN_CORR[[#This Row],[43991]]</f>
        <v>0</v>
      </c>
      <c r="CU106">
        <f>+Casos_PN_CORR[[#This Row],[43993]]-Casos_PN_CORR[[#This Row],[43992]]</f>
        <v>5</v>
      </c>
    </row>
    <row r="107" spans="1:99">
      <c r="A107">
        <v>130304</v>
      </c>
      <c r="B107" s="2" t="s">
        <v>102</v>
      </c>
      <c r="C107" s="2" t="s">
        <v>222</v>
      </c>
      <c r="D107" s="2" t="s">
        <v>385</v>
      </c>
      <c r="E107" s="4">
        <f t="shared" si="1"/>
        <v>15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6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1</v>
      </c>
      <c r="CT107">
        <f>+Casos_PN_CORR[[#This Row],[43992]]-Casos_PN_CORR[[#This Row],[43991]]</f>
        <v>0</v>
      </c>
      <c r="CU107">
        <f>+Casos_PN_CORR[[#This Row],[43993]]-Casos_PN_CORR[[#This Row],[43992]]</f>
        <v>8</v>
      </c>
    </row>
    <row r="108" spans="1:99">
      <c r="A108">
        <v>120104</v>
      </c>
      <c r="B108" s="2" t="s">
        <v>191</v>
      </c>
      <c r="C108" s="2" t="s">
        <v>289</v>
      </c>
      <c r="D108" s="2" t="s">
        <v>341</v>
      </c>
      <c r="E108" s="4">
        <f t="shared" si="1"/>
        <v>14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14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0</v>
      </c>
      <c r="CT108">
        <f>+Casos_PN_CORR[[#This Row],[43992]]-Casos_PN_CORR[[#This Row],[43991]]</f>
        <v>0</v>
      </c>
      <c r="CU108">
        <f>+Casos_PN_CORR[[#This Row],[43993]]-Casos_PN_CORR[[#This Row],[43992]]</f>
        <v>0</v>
      </c>
    </row>
    <row r="109" spans="1:99">
      <c r="A109">
        <v>120304</v>
      </c>
      <c r="B109" s="2" t="s">
        <v>191</v>
      </c>
      <c r="C109" s="2" t="s">
        <v>380</v>
      </c>
      <c r="D109" s="2" t="s">
        <v>386</v>
      </c>
      <c r="E109" s="4">
        <f t="shared" si="1"/>
        <v>14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11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3</v>
      </c>
      <c r="CT109">
        <f>+Casos_PN_CORR[[#This Row],[43992]]-Casos_PN_CORR[[#This Row],[43991]]</f>
        <v>0</v>
      </c>
      <c r="CU109">
        <f>+Casos_PN_CORR[[#This Row],[43993]]-Casos_PN_CORR[[#This Row],[43992]]</f>
        <v>0</v>
      </c>
    </row>
    <row r="110" spans="1:99">
      <c r="A110">
        <v>90502</v>
      </c>
      <c r="B110" s="2" t="s">
        <v>114</v>
      </c>
      <c r="C110" s="2" t="s">
        <v>308</v>
      </c>
      <c r="D110" s="2" t="s">
        <v>491</v>
      </c>
      <c r="E110" s="4">
        <f t="shared" si="1"/>
        <v>14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10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1</v>
      </c>
      <c r="CT110">
        <f>+Casos_PN_CORR[[#This Row],[43992]]-Casos_PN_CORR[[#This Row],[43991]]</f>
        <v>0</v>
      </c>
      <c r="CU110">
        <f>+Casos_PN_CORR[[#This Row],[43993]]-Casos_PN_CORR[[#This Row],[43992]]</f>
        <v>3</v>
      </c>
    </row>
    <row r="111" spans="1:99">
      <c r="A111">
        <v>120105</v>
      </c>
      <c r="B111" s="2" t="s">
        <v>191</v>
      </c>
      <c r="C111" s="2" t="s">
        <v>289</v>
      </c>
      <c r="D111" s="2" t="s">
        <v>492</v>
      </c>
      <c r="E111" s="4">
        <f t="shared" si="1"/>
        <v>13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13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0</v>
      </c>
      <c r="CT111">
        <f>+Casos_PN_CORR[[#This Row],[43992]]-Casos_PN_CORR[[#This Row],[43991]]</f>
        <v>0</v>
      </c>
      <c r="CU111">
        <f>+Casos_PN_CORR[[#This Row],[43993]]-Casos_PN_CORR[[#This Row],[43992]]</f>
        <v>0</v>
      </c>
    </row>
    <row r="112" spans="1:99">
      <c r="A112">
        <v>120401</v>
      </c>
      <c r="B112" s="2" t="s">
        <v>191</v>
      </c>
      <c r="C112" s="2" t="s">
        <v>493</v>
      </c>
      <c r="D112" s="2" t="s">
        <v>494</v>
      </c>
      <c r="E112" s="4">
        <f t="shared" si="1"/>
        <v>13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4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7</v>
      </c>
      <c r="CT112">
        <f>+Casos_PN_CORR[[#This Row],[43992]]-Casos_PN_CORR[[#This Row],[43991]]</f>
        <v>0</v>
      </c>
      <c r="CU112">
        <f>+Casos_PN_CORR[[#This Row],[43993]]-Casos_PN_CORR[[#This Row],[43992]]</f>
        <v>2</v>
      </c>
    </row>
    <row r="113" spans="1:99">
      <c r="A113">
        <v>60402</v>
      </c>
      <c r="B113" s="2" t="s">
        <v>158</v>
      </c>
      <c r="C113" s="2" t="s">
        <v>332</v>
      </c>
      <c r="D113" s="2" t="s">
        <v>495</v>
      </c>
      <c r="E113" s="4">
        <f t="shared" si="1"/>
        <v>12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11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1</v>
      </c>
      <c r="CT113">
        <f>+Casos_PN_CORR[[#This Row],[43992]]-Casos_PN_CORR[[#This Row],[43991]]</f>
        <v>0</v>
      </c>
      <c r="CU113">
        <f>+Casos_PN_CORR[[#This Row],[43993]]-Casos_PN_CORR[[#This Row],[43992]]</f>
        <v>0</v>
      </c>
    </row>
    <row r="114" spans="1:99">
      <c r="A114">
        <v>120504</v>
      </c>
      <c r="B114" s="2" t="s">
        <v>191</v>
      </c>
      <c r="C114" s="2" t="s">
        <v>447</v>
      </c>
      <c r="D114" s="2" t="s">
        <v>496</v>
      </c>
      <c r="E114" s="4">
        <f t="shared" si="1"/>
        <v>12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3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0</v>
      </c>
      <c r="CT114">
        <f>+Casos_PN_CORR[[#This Row],[43992]]-Casos_PN_CORR[[#This Row],[43991]]</f>
        <v>0</v>
      </c>
      <c r="CU114">
        <f>+Casos_PN_CORR[[#This Row],[43993]]-Casos_PN_CORR[[#This Row],[43992]]</f>
        <v>9</v>
      </c>
    </row>
    <row r="115" spans="1:99">
      <c r="A115">
        <v>90302</v>
      </c>
      <c r="B115" s="2" t="s">
        <v>114</v>
      </c>
      <c r="C115" s="2" t="s">
        <v>284</v>
      </c>
      <c r="D115" s="2" t="s">
        <v>497</v>
      </c>
      <c r="E115" s="4">
        <f t="shared" si="1"/>
        <v>11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10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1</v>
      </c>
      <c r="CT115">
        <f>+Casos_PN_CORR[[#This Row],[43992]]-Casos_PN_CORR[[#This Row],[43991]]</f>
        <v>0</v>
      </c>
      <c r="CU115">
        <f>+Casos_PN_CORR[[#This Row],[43993]]-Casos_PN_CORR[[#This Row],[43992]]</f>
        <v>0</v>
      </c>
    </row>
    <row r="116" spans="1:99">
      <c r="A116">
        <v>120305</v>
      </c>
      <c r="B116" s="2" t="s">
        <v>191</v>
      </c>
      <c r="C116" s="2" t="s">
        <v>380</v>
      </c>
      <c r="D116" s="2" t="s">
        <v>498</v>
      </c>
      <c r="E116" s="4">
        <f t="shared" si="1"/>
        <v>11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11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  <c r="CT116">
        <f>+Casos_PN_CORR[[#This Row],[43992]]-Casos_PN_CORR[[#This Row],[43991]]</f>
        <v>0</v>
      </c>
      <c r="CU116">
        <f>+Casos_PN_CORR[[#This Row],[43993]]-Casos_PN_CORR[[#This Row],[43992]]</f>
        <v>0</v>
      </c>
    </row>
    <row r="117" spans="1:99">
      <c r="A117">
        <v>41402</v>
      </c>
      <c r="B117" s="2" t="s">
        <v>154</v>
      </c>
      <c r="C117" s="2" t="s">
        <v>373</v>
      </c>
      <c r="D117" s="2" t="s">
        <v>499</v>
      </c>
      <c r="E117" s="4">
        <f t="shared" si="1"/>
        <v>11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6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4</v>
      </c>
      <c r="CT117">
        <f>+Casos_PN_CORR[[#This Row],[43992]]-Casos_PN_CORR[[#This Row],[43991]]</f>
        <v>0</v>
      </c>
      <c r="CU117">
        <f>+Casos_PN_CORR[[#This Row],[43993]]-Casos_PN_CORR[[#This Row],[43992]]</f>
        <v>1</v>
      </c>
    </row>
    <row r="118" spans="1:99">
      <c r="A118">
        <v>130108</v>
      </c>
      <c r="B118" s="2" t="s">
        <v>102</v>
      </c>
      <c r="C118" s="2" t="s">
        <v>103</v>
      </c>
      <c r="D118" s="2" t="s">
        <v>157</v>
      </c>
      <c r="E118" s="4">
        <f t="shared" si="1"/>
        <v>10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10</v>
      </c>
      <c r="CP118">
        <f>+Casos_PN_CORR[[#This Row],[43988]]-Casos_PN_CORR[[#This Row],[43987]]</f>
        <v>0</v>
      </c>
      <c r="CQ118">
        <f>+Casos_PN_CORR[[#This Row],[43989]]-Casos_PN_CORR[[#This Row],[43988]]</f>
        <v>0</v>
      </c>
      <c r="CR118">
        <f>+Casos_PN_CORR[[#This Row],[43990]]-Casos_PN_CORR[[#This Row],[43989]]</f>
        <v>0</v>
      </c>
      <c r="CS118">
        <f>+Casos_PN_CORR[[#This Row],[43991]]-Casos_PN_CORR[[#This Row],[43990]]</f>
        <v>0</v>
      </c>
      <c r="CT118">
        <f>+Casos_PN_CORR[[#This Row],[43992]]-Casos_PN_CORR[[#This Row],[43991]]</f>
        <v>0</v>
      </c>
      <c r="CU118">
        <f>+Casos_PN_CORR[[#This Row],[43993]]-Casos_PN_CORR[[#This Row],[43992]]</f>
        <v>0</v>
      </c>
    </row>
    <row r="119" spans="1:99">
      <c r="A119">
        <v>41303</v>
      </c>
      <c r="B119" s="2" t="s">
        <v>154</v>
      </c>
      <c r="C119" s="2" t="s">
        <v>441</v>
      </c>
      <c r="D119" s="2" t="s">
        <v>500</v>
      </c>
      <c r="E119" s="4">
        <f t="shared" si="1"/>
        <v>10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10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  <c r="CT119">
        <f>+Casos_PN_CORR[[#This Row],[43992]]-Casos_PN_CORR[[#This Row],[43991]]</f>
        <v>0</v>
      </c>
      <c r="CU119">
        <f>+Casos_PN_CORR[[#This Row],[43993]]-Casos_PN_CORR[[#This Row],[43992]]</f>
        <v>0</v>
      </c>
    </row>
    <row r="120" spans="1:99">
      <c r="A120">
        <v>130401</v>
      </c>
      <c r="B120" s="2" t="s">
        <v>102</v>
      </c>
      <c r="C120" s="2" t="s">
        <v>259</v>
      </c>
      <c r="D120" s="2" t="s">
        <v>260</v>
      </c>
      <c r="E120" s="4">
        <f t="shared" si="1"/>
        <v>10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6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2</v>
      </c>
      <c r="CT120">
        <f>+Casos_PN_CORR[[#This Row],[43992]]-Casos_PN_CORR[[#This Row],[43991]]</f>
        <v>0</v>
      </c>
      <c r="CU120">
        <f>+Casos_PN_CORR[[#This Row],[43993]]-Casos_PN_CORR[[#This Row],[43992]]</f>
        <v>2</v>
      </c>
    </row>
    <row r="121" spans="1:99">
      <c r="A121">
        <v>10201</v>
      </c>
      <c r="B121" s="2" t="s">
        <v>163</v>
      </c>
      <c r="C121" s="2" t="s">
        <v>164</v>
      </c>
      <c r="D121" s="2" t="s">
        <v>165</v>
      </c>
      <c r="E121" s="4">
        <f t="shared" si="1"/>
        <v>9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8</v>
      </c>
      <c r="CP121">
        <f>+Casos_PN_CORR[[#This Row],[43988]]-Casos_PN_CORR[[#This Row],[43987]]</f>
        <v>0</v>
      </c>
      <c r="CQ121">
        <f>+Casos_PN_CORR[[#This Row],[43989]]-Casos_PN_CORR[[#This Row],[43988]]</f>
        <v>1</v>
      </c>
      <c r="CR121">
        <f>+Casos_PN_CORR[[#This Row],[43990]]-Casos_PN_CORR[[#This Row],[43989]]</f>
        <v>0</v>
      </c>
      <c r="CS121">
        <f>+Casos_PN_CORR[[#This Row],[43991]]-Casos_PN_CORR[[#This Row],[43990]]</f>
        <v>0</v>
      </c>
      <c r="CT121">
        <f>+Casos_PN_CORR[[#This Row],[43992]]-Casos_PN_CORR[[#This Row],[43991]]</f>
        <v>0</v>
      </c>
      <c r="CU121">
        <f>+Casos_PN_CORR[[#This Row],[43993]]-Casos_PN_CORR[[#This Row],[43992]]</f>
        <v>0</v>
      </c>
    </row>
    <row r="122" spans="1:99">
      <c r="A122">
        <v>50103</v>
      </c>
      <c r="B122" s="2" t="s">
        <v>151</v>
      </c>
      <c r="C122" s="2" t="s">
        <v>269</v>
      </c>
      <c r="D122" s="2" t="s">
        <v>269</v>
      </c>
      <c r="E122" s="4">
        <f t="shared" si="1"/>
        <v>9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7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1</v>
      </c>
      <c r="CT122">
        <f>+Casos_PN_CORR[[#This Row],[43992]]-Casos_PN_CORR[[#This Row],[43991]]</f>
        <v>0</v>
      </c>
      <c r="CU122">
        <f>+Casos_PN_CORR[[#This Row],[43993]]-Casos_PN_CORR[[#This Row],[43992]]</f>
        <v>1</v>
      </c>
    </row>
    <row r="123" spans="1:99">
      <c r="A123">
        <v>60202</v>
      </c>
      <c r="B123" s="2" t="s">
        <v>158</v>
      </c>
      <c r="C123" s="2" t="s">
        <v>350</v>
      </c>
      <c r="D123" s="2" t="s">
        <v>134</v>
      </c>
      <c r="E123" s="4">
        <f t="shared" si="1"/>
        <v>9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6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2</v>
      </c>
      <c r="CT123">
        <f>+Casos_PN_CORR[[#This Row],[43992]]-Casos_PN_CORR[[#This Row],[43991]]</f>
        <v>0</v>
      </c>
      <c r="CU123">
        <f>+Casos_PN_CORR[[#This Row],[43993]]-Casos_PN_CORR[[#This Row],[43992]]</f>
        <v>1</v>
      </c>
    </row>
    <row r="124" spans="1:99">
      <c r="A124">
        <v>80501</v>
      </c>
      <c r="B124" s="2" t="s">
        <v>99</v>
      </c>
      <c r="C124" s="2" t="s">
        <v>134</v>
      </c>
      <c r="D124" s="2" t="s">
        <v>135</v>
      </c>
      <c r="E124" s="4">
        <f t="shared" si="1"/>
        <v>9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4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4</v>
      </c>
      <c r="CT124">
        <f>+Casos_PN_CORR[[#This Row],[43992]]-Casos_PN_CORR[[#This Row],[43991]]</f>
        <v>0</v>
      </c>
      <c r="CU124">
        <f>+Casos_PN_CORR[[#This Row],[43993]]-Casos_PN_CORR[[#This Row],[43992]]</f>
        <v>1</v>
      </c>
    </row>
    <row r="125" spans="1:99">
      <c r="A125">
        <v>130405</v>
      </c>
      <c r="B125" s="2" t="s">
        <v>102</v>
      </c>
      <c r="C125" s="2" t="s">
        <v>259</v>
      </c>
      <c r="D125" s="2" t="s">
        <v>501</v>
      </c>
      <c r="E125" s="4">
        <f t="shared" si="1"/>
        <v>8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8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0</v>
      </c>
      <c r="CT125">
        <f>+Casos_PN_CORR[[#This Row],[43992]]-Casos_PN_CORR[[#This Row],[43991]]</f>
        <v>0</v>
      </c>
      <c r="CU125">
        <f>+Casos_PN_CORR[[#This Row],[43993]]-Casos_PN_CORR[[#This Row],[43992]]</f>
        <v>0</v>
      </c>
    </row>
    <row r="126" spans="1:99">
      <c r="A126">
        <v>120301</v>
      </c>
      <c r="B126" s="2" t="s">
        <v>191</v>
      </c>
      <c r="C126" s="2" t="s">
        <v>380</v>
      </c>
      <c r="D126" s="2" t="s">
        <v>387</v>
      </c>
      <c r="E126" s="4">
        <f t="shared" si="1"/>
        <v>8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8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  <c r="CT126">
        <f>+Casos_PN_CORR[[#This Row],[43992]]-Casos_PN_CORR[[#This Row],[43991]]</f>
        <v>0</v>
      </c>
      <c r="CU126">
        <f>+Casos_PN_CORR[[#This Row],[43993]]-Casos_PN_CORR[[#This Row],[43992]]</f>
        <v>0</v>
      </c>
    </row>
    <row r="127" spans="1:99">
      <c r="A127">
        <v>20604</v>
      </c>
      <c r="B127" s="2" t="s">
        <v>212</v>
      </c>
      <c r="C127" s="2" t="s">
        <v>213</v>
      </c>
      <c r="D127" s="2" t="s">
        <v>320</v>
      </c>
      <c r="E127" s="4">
        <f t="shared" si="1"/>
        <v>8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5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3</v>
      </c>
      <c r="CT127">
        <f>+Casos_PN_CORR[[#This Row],[43992]]-Casos_PN_CORR[[#This Row],[43991]]</f>
        <v>0</v>
      </c>
      <c r="CU127">
        <f>+Casos_PN_CORR[[#This Row],[43993]]-Casos_PN_CORR[[#This Row],[43992]]</f>
        <v>0</v>
      </c>
    </row>
    <row r="128" spans="1:99">
      <c r="A128">
        <v>80601</v>
      </c>
      <c r="B128" s="2" t="s">
        <v>99</v>
      </c>
      <c r="C128" s="2" t="s">
        <v>471</v>
      </c>
      <c r="D128" s="2" t="s">
        <v>502</v>
      </c>
      <c r="E128" s="4">
        <f t="shared" si="1"/>
        <v>8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7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  <c r="CT128">
        <f>+Casos_PN_CORR[[#This Row],[43992]]-Casos_PN_CORR[[#This Row],[43991]]</f>
        <v>0</v>
      </c>
      <c r="CU128">
        <f>+Casos_PN_CORR[[#This Row],[43993]]-Casos_PN_CORR[[#This Row],[43992]]</f>
        <v>1</v>
      </c>
    </row>
    <row r="129" spans="1:99">
      <c r="A129">
        <v>40604</v>
      </c>
      <c r="B129" s="2" t="s">
        <v>154</v>
      </c>
      <c r="C129" s="2" t="s">
        <v>171</v>
      </c>
      <c r="D129" s="2" t="s">
        <v>154</v>
      </c>
      <c r="E129" s="4">
        <f t="shared" si="1"/>
        <v>8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7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0</v>
      </c>
      <c r="CT129">
        <f>+Casos_PN_CORR[[#This Row],[43992]]-Casos_PN_CORR[[#This Row],[43991]]</f>
        <v>0</v>
      </c>
      <c r="CU129">
        <f>+Casos_PN_CORR[[#This Row],[43993]]-Casos_PN_CORR[[#This Row],[43992]]</f>
        <v>1</v>
      </c>
    </row>
    <row r="130" spans="1:99">
      <c r="A130">
        <v>10301</v>
      </c>
      <c r="B130" s="2" t="s">
        <v>163</v>
      </c>
      <c r="C130" s="2" t="s">
        <v>167</v>
      </c>
      <c r="D130" s="2" t="s">
        <v>168</v>
      </c>
      <c r="E130" s="4">
        <f t="shared" si="1"/>
        <v>8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7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0</v>
      </c>
      <c r="CT130">
        <f>+Casos_PN_CORR[[#This Row],[43992]]-Casos_PN_CORR[[#This Row],[43991]]</f>
        <v>0</v>
      </c>
      <c r="CU130">
        <f>+Casos_PN_CORR[[#This Row],[43993]]-Casos_PN_CORR[[#This Row],[43992]]</f>
        <v>1</v>
      </c>
    </row>
    <row r="131" spans="1:99">
      <c r="A131">
        <v>90203</v>
      </c>
      <c r="B131" s="2" t="s">
        <v>114</v>
      </c>
      <c r="C131" s="2" t="s">
        <v>435</v>
      </c>
      <c r="D131" s="2" t="s">
        <v>503</v>
      </c>
      <c r="E131" s="4">
        <f t="shared" si="1"/>
        <v>8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7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  <c r="CT131">
        <f>+Casos_PN_CORR[[#This Row],[43992]]-Casos_PN_CORR[[#This Row],[43991]]</f>
        <v>0</v>
      </c>
      <c r="CU131">
        <f>+Casos_PN_CORR[[#This Row],[43993]]-Casos_PN_CORR[[#This Row],[43992]]</f>
        <v>1</v>
      </c>
    </row>
    <row r="132" spans="1:99">
      <c r="A132">
        <v>60101</v>
      </c>
      <c r="B132" s="2" t="s">
        <v>158</v>
      </c>
      <c r="C132" s="2" t="s">
        <v>297</v>
      </c>
      <c r="D132" s="2" t="s">
        <v>321</v>
      </c>
      <c r="E132" s="4">
        <f t="shared" ref="E132:E195" si="2">SUM(F132:AEZ132)</f>
        <v>8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4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2</v>
      </c>
      <c r="CT132">
        <f>+Casos_PN_CORR[[#This Row],[43992]]-Casos_PN_CORR[[#This Row],[43991]]</f>
        <v>0</v>
      </c>
      <c r="CU132">
        <f>+Casos_PN_CORR[[#This Row],[43993]]-Casos_PN_CORR[[#This Row],[43992]]</f>
        <v>2</v>
      </c>
    </row>
    <row r="133" spans="1:99">
      <c r="A133">
        <v>60203</v>
      </c>
      <c r="B133" s="2" t="s">
        <v>158</v>
      </c>
      <c r="C133" s="2" t="s">
        <v>350</v>
      </c>
      <c r="D133" s="2" t="s">
        <v>504</v>
      </c>
      <c r="E133" s="4">
        <f t="shared" si="2"/>
        <v>8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2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2</v>
      </c>
      <c r="CT133">
        <f>+Casos_PN_CORR[[#This Row],[43992]]-Casos_PN_CORR[[#This Row],[43991]]</f>
        <v>0</v>
      </c>
      <c r="CU133">
        <f>+Casos_PN_CORR[[#This Row],[43993]]-Casos_PN_CORR[[#This Row],[43992]]</f>
        <v>4</v>
      </c>
    </row>
    <row r="134" spans="1:99">
      <c r="A134">
        <v>70405</v>
      </c>
      <c r="B134" s="2" t="s">
        <v>268</v>
      </c>
      <c r="C134" s="2" t="s">
        <v>328</v>
      </c>
      <c r="D134" s="2" t="s">
        <v>505</v>
      </c>
      <c r="E134" s="4">
        <f t="shared" si="2"/>
        <v>7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7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  <c r="CT134">
        <f>+Casos_PN_CORR[[#This Row],[43992]]-Casos_PN_CORR[[#This Row],[43991]]</f>
        <v>0</v>
      </c>
      <c r="CU134">
        <f>+Casos_PN_CORR[[#This Row],[43993]]-Casos_PN_CORR[[#This Row],[43992]]</f>
        <v>0</v>
      </c>
    </row>
    <row r="135" spans="1:99">
      <c r="A135">
        <v>60702</v>
      </c>
      <c r="B135" s="2" t="s">
        <v>158</v>
      </c>
      <c r="C135" s="2" t="s">
        <v>353</v>
      </c>
      <c r="D135" s="2" t="s">
        <v>444</v>
      </c>
      <c r="E135" s="4">
        <f t="shared" si="2"/>
        <v>7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7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0</v>
      </c>
      <c r="CT135">
        <f>+Casos_PN_CORR[[#This Row],[43992]]-Casos_PN_CORR[[#This Row],[43991]]</f>
        <v>0</v>
      </c>
      <c r="CU135">
        <f>+Casos_PN_CORR[[#This Row],[43993]]-Casos_PN_CORR[[#This Row],[43992]]</f>
        <v>0</v>
      </c>
    </row>
    <row r="136" spans="1:99">
      <c r="A136">
        <v>130305</v>
      </c>
      <c r="B136" s="2" t="s">
        <v>102</v>
      </c>
      <c r="C136" s="2" t="s">
        <v>222</v>
      </c>
      <c r="D136" s="2" t="s">
        <v>506</v>
      </c>
      <c r="E136" s="4">
        <f t="shared" si="2"/>
        <v>7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7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0</v>
      </c>
      <c r="CT136">
        <f>+Casos_PN_CORR[[#This Row],[43992]]-Casos_PN_CORR[[#This Row],[43991]]</f>
        <v>0</v>
      </c>
      <c r="CU136">
        <f>+Casos_PN_CORR[[#This Row],[43993]]-Casos_PN_CORR[[#This Row],[43992]]</f>
        <v>0</v>
      </c>
    </row>
    <row r="137" spans="1:99">
      <c r="A137">
        <v>130306</v>
      </c>
      <c r="B137" s="2" t="s">
        <v>102</v>
      </c>
      <c r="C137" s="2" t="s">
        <v>222</v>
      </c>
      <c r="D137" s="2" t="s">
        <v>507</v>
      </c>
      <c r="E137" s="4">
        <f t="shared" si="2"/>
        <v>7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7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0</v>
      </c>
      <c r="CT137">
        <f>+Casos_PN_CORR[[#This Row],[43992]]-Casos_PN_CORR[[#This Row],[43991]]</f>
        <v>0</v>
      </c>
      <c r="CU137">
        <f>+Casos_PN_CORR[[#This Row],[43993]]-Casos_PN_CORR[[#This Row],[43992]]</f>
        <v>0</v>
      </c>
    </row>
    <row r="138" spans="1:99">
      <c r="A138">
        <v>30105</v>
      </c>
      <c r="B138" s="2" t="s">
        <v>144</v>
      </c>
      <c r="C138" s="2" t="s">
        <v>144</v>
      </c>
      <c r="D138" s="2" t="s">
        <v>508</v>
      </c>
      <c r="E138" s="4">
        <f t="shared" si="2"/>
        <v>7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7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0</v>
      </c>
      <c r="CT138">
        <f>+Casos_PN_CORR[[#This Row],[43992]]-Casos_PN_CORR[[#This Row],[43991]]</f>
        <v>0</v>
      </c>
      <c r="CU138">
        <f>+Casos_PN_CORR[[#This Row],[43993]]-Casos_PN_CORR[[#This Row],[43992]]</f>
        <v>0</v>
      </c>
    </row>
    <row r="139" spans="1:99" ht="24">
      <c r="A139">
        <v>110101</v>
      </c>
      <c r="B139" s="2" t="s">
        <v>188</v>
      </c>
      <c r="C139" s="2" t="s">
        <v>189</v>
      </c>
      <c r="D139" s="2" t="s">
        <v>207</v>
      </c>
      <c r="E139" s="4">
        <f t="shared" si="2"/>
        <v>7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4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2</v>
      </c>
      <c r="CT139">
        <f>+Casos_PN_CORR[[#This Row],[43992]]-Casos_PN_CORR[[#This Row],[43991]]</f>
        <v>0</v>
      </c>
      <c r="CU139">
        <f>+Casos_PN_CORR[[#This Row],[43993]]-Casos_PN_CORR[[#This Row],[43992]]</f>
        <v>1</v>
      </c>
    </row>
    <row r="140" spans="1:99">
      <c r="A140">
        <v>40603</v>
      </c>
      <c r="B140" s="2" t="s">
        <v>154</v>
      </c>
      <c r="C140" s="2" t="s">
        <v>171</v>
      </c>
      <c r="D140" s="2" t="s">
        <v>388</v>
      </c>
      <c r="E140" s="4">
        <f t="shared" si="2"/>
        <v>6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5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1</v>
      </c>
      <c r="CT140">
        <f>+Casos_PN_CORR[[#This Row],[43992]]-Casos_PN_CORR[[#This Row],[43991]]</f>
        <v>0</v>
      </c>
      <c r="CU140">
        <f>+Casos_PN_CORR[[#This Row],[43993]]-Casos_PN_CORR[[#This Row],[43992]]</f>
        <v>0</v>
      </c>
    </row>
    <row r="141" spans="1:99">
      <c r="A141">
        <v>10208</v>
      </c>
      <c r="B141" s="2" t="s">
        <v>163</v>
      </c>
      <c r="C141" s="2" t="s">
        <v>164</v>
      </c>
      <c r="D141" s="2" t="s">
        <v>509</v>
      </c>
      <c r="E141" s="4">
        <f t="shared" si="2"/>
        <v>6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5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1</v>
      </c>
      <c r="CT141">
        <f>+Casos_PN_CORR[[#This Row],[43992]]-Casos_PN_CORR[[#This Row],[43991]]</f>
        <v>0</v>
      </c>
      <c r="CU141">
        <f>+Casos_PN_CORR[[#This Row],[43993]]-Casos_PN_CORR[[#This Row],[43992]]</f>
        <v>0</v>
      </c>
    </row>
    <row r="142" spans="1:99">
      <c r="A142">
        <v>20603</v>
      </c>
      <c r="B142" s="2" t="s">
        <v>212</v>
      </c>
      <c r="C142" s="2" t="s">
        <v>213</v>
      </c>
      <c r="D142" s="2" t="s">
        <v>212</v>
      </c>
      <c r="E142" s="4">
        <f t="shared" si="2"/>
        <v>6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6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0</v>
      </c>
      <c r="CT142">
        <f>+Casos_PN_CORR[[#This Row],[43992]]-Casos_PN_CORR[[#This Row],[43991]]</f>
        <v>0</v>
      </c>
      <c r="CU142">
        <f>+Casos_PN_CORR[[#This Row],[43993]]-Casos_PN_CORR[[#This Row],[43992]]</f>
        <v>0</v>
      </c>
    </row>
    <row r="143" spans="1:99">
      <c r="A143">
        <v>30302</v>
      </c>
      <c r="B143" s="2" t="s">
        <v>144</v>
      </c>
      <c r="C143" s="2" t="s">
        <v>424</v>
      </c>
      <c r="D143" s="2" t="s">
        <v>510</v>
      </c>
      <c r="E143" s="4">
        <f t="shared" si="2"/>
        <v>6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6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  <c r="CT143">
        <f>+Casos_PN_CORR[[#This Row],[43992]]-Casos_PN_CORR[[#This Row],[43991]]</f>
        <v>0</v>
      </c>
      <c r="CU143">
        <f>+Casos_PN_CORR[[#This Row],[43993]]-Casos_PN_CORR[[#This Row],[43992]]</f>
        <v>0</v>
      </c>
    </row>
    <row r="144" spans="1:99" ht="24">
      <c r="A144">
        <v>80507</v>
      </c>
      <c r="B144" s="2" t="s">
        <v>99</v>
      </c>
      <c r="C144" s="2" t="s">
        <v>134</v>
      </c>
      <c r="D144" s="2" t="s">
        <v>201</v>
      </c>
      <c r="E144" s="4">
        <f t="shared" si="2"/>
        <v>6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5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1</v>
      </c>
      <c r="CT144">
        <f>+Casos_PN_CORR[[#This Row],[43992]]-Casos_PN_CORR[[#This Row],[43991]]</f>
        <v>0</v>
      </c>
      <c r="CU144">
        <f>+Casos_PN_CORR[[#This Row],[43993]]-Casos_PN_CORR[[#This Row],[43992]]</f>
        <v>0</v>
      </c>
    </row>
    <row r="145" spans="1:99">
      <c r="A145">
        <v>50209</v>
      </c>
      <c r="B145" s="2" t="s">
        <v>151</v>
      </c>
      <c r="C145" s="2" t="s">
        <v>152</v>
      </c>
      <c r="D145" s="2" t="s">
        <v>211</v>
      </c>
      <c r="E145" s="4">
        <f t="shared" si="2"/>
        <v>6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5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  <c r="CT145">
        <f>+Casos_PN_CORR[[#This Row],[43992]]-Casos_PN_CORR[[#This Row],[43991]]</f>
        <v>0</v>
      </c>
      <c r="CU145">
        <f>+Casos_PN_CORR[[#This Row],[43993]]-Casos_PN_CORR[[#This Row],[43992]]</f>
        <v>1</v>
      </c>
    </row>
    <row r="146" spans="1:99">
      <c r="A146">
        <v>40303</v>
      </c>
      <c r="B146" s="2" t="s">
        <v>154</v>
      </c>
      <c r="C146" s="2" t="s">
        <v>253</v>
      </c>
      <c r="D146" s="2" t="s">
        <v>511</v>
      </c>
      <c r="E146" s="4">
        <f t="shared" si="2"/>
        <v>6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2</v>
      </c>
      <c r="CP146">
        <f>+Casos_PN_CORR[[#This Row],[43988]]-Casos_PN_CORR[[#This Row],[43987]]</f>
        <v>0</v>
      </c>
      <c r="CQ146">
        <f>+Casos_PN_CORR[[#This Row],[43989]]-Casos_PN_CORR[[#This Row],[43988]]</f>
        <v>-1</v>
      </c>
      <c r="CR146">
        <f>+Casos_PN_CORR[[#This Row],[43990]]-Casos_PN_CORR[[#This Row],[43989]]</f>
        <v>0</v>
      </c>
      <c r="CS146">
        <f>+Casos_PN_CORR[[#This Row],[43991]]-Casos_PN_CORR[[#This Row],[43990]]</f>
        <v>2</v>
      </c>
      <c r="CT146">
        <f>+Casos_PN_CORR[[#This Row],[43992]]-Casos_PN_CORR[[#This Row],[43991]]</f>
        <v>0</v>
      </c>
      <c r="CU146">
        <f>+Casos_PN_CORR[[#This Row],[43993]]-Casos_PN_CORR[[#This Row],[43992]]</f>
        <v>3</v>
      </c>
    </row>
    <row r="147" spans="1:99">
      <c r="A147">
        <v>70404</v>
      </c>
      <c r="B147" s="2" t="s">
        <v>268</v>
      </c>
      <c r="C147" s="2" t="s">
        <v>328</v>
      </c>
      <c r="D147" s="2" t="s">
        <v>389</v>
      </c>
      <c r="E147" s="4">
        <f t="shared" si="2"/>
        <v>5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5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0</v>
      </c>
      <c r="CT147">
        <f>+Casos_PN_CORR[[#This Row],[43992]]-Casos_PN_CORR[[#This Row],[43991]]</f>
        <v>0</v>
      </c>
      <c r="CU147">
        <f>+Casos_PN_CORR[[#This Row],[43993]]-Casos_PN_CORR[[#This Row],[43992]]</f>
        <v>0</v>
      </c>
    </row>
    <row r="148" spans="1:99">
      <c r="A148">
        <v>90503</v>
      </c>
      <c r="B148" s="2" t="s">
        <v>114</v>
      </c>
      <c r="C148" s="2" t="s">
        <v>308</v>
      </c>
      <c r="D148" s="2" t="s">
        <v>389</v>
      </c>
      <c r="E148" s="4">
        <f t="shared" si="2"/>
        <v>5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5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  <c r="CT148">
        <f>+Casos_PN_CORR[[#This Row],[43992]]-Casos_PN_CORR[[#This Row],[43991]]</f>
        <v>0</v>
      </c>
      <c r="CU148">
        <f>+Casos_PN_CORR[[#This Row],[43993]]-Casos_PN_CORR[[#This Row],[43992]]</f>
        <v>0</v>
      </c>
    </row>
    <row r="149" spans="1:99">
      <c r="A149">
        <v>90802</v>
      </c>
      <c r="B149" s="2" t="s">
        <v>114</v>
      </c>
      <c r="C149" s="2" t="s">
        <v>118</v>
      </c>
      <c r="D149" s="2" t="s">
        <v>512</v>
      </c>
      <c r="E149" s="4">
        <f t="shared" si="2"/>
        <v>5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5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  <c r="CT149">
        <f>+Casos_PN_CORR[[#This Row],[43992]]-Casos_PN_CORR[[#This Row],[43991]]</f>
        <v>0</v>
      </c>
      <c r="CU149">
        <f>+Casos_PN_CORR[[#This Row],[43993]]-Casos_PN_CORR[[#This Row],[43992]]</f>
        <v>0</v>
      </c>
    </row>
    <row r="150" spans="1:99">
      <c r="A150">
        <v>90607</v>
      </c>
      <c r="B150" s="2" t="s">
        <v>114</v>
      </c>
      <c r="C150" s="2" t="s">
        <v>302</v>
      </c>
      <c r="D150" s="2" t="s">
        <v>303</v>
      </c>
      <c r="E150" s="4">
        <f t="shared" si="2"/>
        <v>5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2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3</v>
      </c>
      <c r="CT150">
        <f>+Casos_PN_CORR[[#This Row],[43992]]-Casos_PN_CORR[[#This Row],[43991]]</f>
        <v>0</v>
      </c>
      <c r="CU150">
        <f>+Casos_PN_CORR[[#This Row],[43993]]-Casos_PN_CORR[[#This Row],[43992]]</f>
        <v>0</v>
      </c>
    </row>
    <row r="151" spans="1:99">
      <c r="A151">
        <v>30107</v>
      </c>
      <c r="B151" s="2" t="s">
        <v>144</v>
      </c>
      <c r="C151" s="2" t="s">
        <v>144</v>
      </c>
      <c r="D151" s="2" t="s">
        <v>148</v>
      </c>
      <c r="E151" s="4">
        <f t="shared" si="2"/>
        <v>5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0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5</v>
      </c>
      <c r="CT151">
        <f>+Casos_PN_CORR[[#This Row],[43992]]-Casos_PN_CORR[[#This Row],[43991]]</f>
        <v>0</v>
      </c>
      <c r="CU151">
        <f>+Casos_PN_CORR[[#This Row],[43993]]-Casos_PN_CORR[[#This Row],[43992]]</f>
        <v>0</v>
      </c>
    </row>
    <row r="152" spans="1:99">
      <c r="A152">
        <v>30115</v>
      </c>
      <c r="B152" s="2" t="s">
        <v>144</v>
      </c>
      <c r="C152" s="2" t="s">
        <v>144</v>
      </c>
      <c r="D152" s="2" t="s">
        <v>513</v>
      </c>
      <c r="E152" s="4">
        <f t="shared" si="2"/>
        <v>5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5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  <c r="CT152">
        <f>+Casos_PN_CORR[[#This Row],[43992]]-Casos_PN_CORR[[#This Row],[43991]]</f>
        <v>0</v>
      </c>
      <c r="CU152">
        <f>+Casos_PN_CORR[[#This Row],[43993]]-Casos_PN_CORR[[#This Row],[43992]]</f>
        <v>0</v>
      </c>
    </row>
    <row r="153" spans="1:99">
      <c r="A153">
        <v>30502</v>
      </c>
      <c r="B153" s="2" t="s">
        <v>144</v>
      </c>
      <c r="C153" s="2" t="s">
        <v>410</v>
      </c>
      <c r="D153" s="2" t="s">
        <v>514</v>
      </c>
      <c r="E153" s="4">
        <f t="shared" si="2"/>
        <v>5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5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  <c r="CT153">
        <f>+Casos_PN_CORR[[#This Row],[43992]]-Casos_PN_CORR[[#This Row],[43991]]</f>
        <v>0</v>
      </c>
      <c r="CU153">
        <f>+Casos_PN_CORR[[#This Row],[43993]]-Casos_PN_CORR[[#This Row],[43992]]</f>
        <v>0</v>
      </c>
    </row>
    <row r="154" spans="1:99">
      <c r="A154">
        <v>50314</v>
      </c>
      <c r="B154" s="2" t="s">
        <v>151</v>
      </c>
      <c r="C154" s="2" t="s">
        <v>181</v>
      </c>
      <c r="D154" s="2" t="s">
        <v>515</v>
      </c>
      <c r="E154" s="4">
        <f t="shared" si="2"/>
        <v>5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5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  <c r="CT154">
        <f>+Casos_PN_CORR[[#This Row],[43992]]-Casos_PN_CORR[[#This Row],[43991]]</f>
        <v>0</v>
      </c>
      <c r="CU154">
        <f>+Casos_PN_CORR[[#This Row],[43993]]-Casos_PN_CORR[[#This Row],[43992]]</f>
        <v>0</v>
      </c>
    </row>
    <row r="155" spans="1:99">
      <c r="A155">
        <v>41403</v>
      </c>
      <c r="B155" s="2" t="s">
        <v>154</v>
      </c>
      <c r="C155" s="2" t="s">
        <v>373</v>
      </c>
      <c r="D155" s="2" t="s">
        <v>516</v>
      </c>
      <c r="E155" s="4">
        <f t="shared" si="2"/>
        <v>5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4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  <c r="CT155">
        <f>+Casos_PN_CORR[[#This Row],[43992]]-Casos_PN_CORR[[#This Row],[43991]]</f>
        <v>0</v>
      </c>
      <c r="CU155">
        <f>+Casos_PN_CORR[[#This Row],[43993]]-Casos_PN_CORR[[#This Row],[43992]]</f>
        <v>1</v>
      </c>
    </row>
    <row r="156" spans="1:99">
      <c r="A156">
        <v>80805</v>
      </c>
      <c r="B156" s="2" t="s">
        <v>99</v>
      </c>
      <c r="C156" s="2" t="s">
        <v>99</v>
      </c>
      <c r="D156" s="2" t="s">
        <v>109</v>
      </c>
      <c r="E156" s="4">
        <f t="shared" si="2"/>
        <v>5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0</v>
      </c>
      <c r="CT156">
        <f>+Casos_PN_CORR[[#This Row],[43992]]-Casos_PN_CORR[[#This Row],[43991]]</f>
        <v>0</v>
      </c>
      <c r="CU156">
        <f>+Casos_PN_CORR[[#This Row],[43993]]-Casos_PN_CORR[[#This Row],[43992]]</f>
        <v>1</v>
      </c>
    </row>
    <row r="157" spans="1:99">
      <c r="A157">
        <v>40601</v>
      </c>
      <c r="B157" s="2" t="s">
        <v>154</v>
      </c>
      <c r="C157" s="2" t="s">
        <v>171</v>
      </c>
      <c r="D157" s="2" t="s">
        <v>172</v>
      </c>
      <c r="E157" s="4">
        <f t="shared" si="2"/>
        <v>5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3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1</v>
      </c>
      <c r="CT157">
        <f>+Casos_PN_CORR[[#This Row],[43992]]-Casos_PN_CORR[[#This Row],[43991]]</f>
        <v>0</v>
      </c>
      <c r="CU157">
        <f>+Casos_PN_CORR[[#This Row],[43993]]-Casos_PN_CORR[[#This Row],[43992]]</f>
        <v>1</v>
      </c>
    </row>
    <row r="158" spans="1:99">
      <c r="A158">
        <v>40611</v>
      </c>
      <c r="B158" s="2" t="s">
        <v>154</v>
      </c>
      <c r="C158" s="2" t="s">
        <v>171</v>
      </c>
      <c r="D158" s="2" t="s">
        <v>517</v>
      </c>
      <c r="E158" s="4">
        <f t="shared" si="2"/>
        <v>5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1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  <c r="CT158">
        <f>+Casos_PN_CORR[[#This Row],[43992]]-Casos_PN_CORR[[#This Row],[43991]]</f>
        <v>0</v>
      </c>
      <c r="CU158">
        <f>+Casos_PN_CORR[[#This Row],[43993]]-Casos_PN_CORR[[#This Row],[43992]]</f>
        <v>4</v>
      </c>
    </row>
    <row r="159" spans="1:99">
      <c r="A159">
        <v>40612</v>
      </c>
      <c r="B159" s="2" t="s">
        <v>154</v>
      </c>
      <c r="C159" s="2" t="s">
        <v>171</v>
      </c>
      <c r="D159" s="2" t="s">
        <v>518</v>
      </c>
      <c r="E159" s="4">
        <f t="shared" si="2"/>
        <v>5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1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  <c r="CT159">
        <f>+Casos_PN_CORR[[#This Row],[43992]]-Casos_PN_CORR[[#This Row],[43991]]</f>
        <v>0</v>
      </c>
      <c r="CU159">
        <f>+Casos_PN_CORR[[#This Row],[43993]]-Casos_PN_CORR[[#This Row],[43992]]</f>
        <v>4</v>
      </c>
    </row>
    <row r="160" spans="1:99">
      <c r="A160">
        <v>120313</v>
      </c>
      <c r="B160" s="2" t="s">
        <v>191</v>
      </c>
      <c r="C160" s="2" t="s">
        <v>380</v>
      </c>
      <c r="D160" s="2" t="s">
        <v>519</v>
      </c>
      <c r="E160" s="4">
        <f t="shared" si="2"/>
        <v>5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0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0</v>
      </c>
      <c r="CT160">
        <f>+Casos_PN_CORR[[#This Row],[43992]]-Casos_PN_CORR[[#This Row],[43991]]</f>
        <v>0</v>
      </c>
      <c r="CU160">
        <f>+Casos_PN_CORR[[#This Row],[43993]]-Casos_PN_CORR[[#This Row],[43992]]</f>
        <v>5</v>
      </c>
    </row>
    <row r="161" spans="1:99">
      <c r="A161">
        <v>120315</v>
      </c>
      <c r="B161" s="2" t="s">
        <v>191</v>
      </c>
      <c r="C161" s="2" t="s">
        <v>380</v>
      </c>
      <c r="D161" s="2" t="s">
        <v>520</v>
      </c>
      <c r="E161" s="4">
        <f t="shared" si="2"/>
        <v>4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4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  <c r="CT161">
        <f>+Casos_PN_CORR[[#This Row],[43992]]-Casos_PN_CORR[[#This Row],[43991]]</f>
        <v>0</v>
      </c>
      <c r="CU161">
        <f>+Casos_PN_CORR[[#This Row],[43993]]-Casos_PN_CORR[[#This Row],[43992]]</f>
        <v>0</v>
      </c>
    </row>
    <row r="162" spans="1:99">
      <c r="A162">
        <v>40102</v>
      </c>
      <c r="B162" s="2" t="s">
        <v>154</v>
      </c>
      <c r="C162" s="2" t="s">
        <v>155</v>
      </c>
      <c r="D162" s="2" t="s">
        <v>156</v>
      </c>
      <c r="E162" s="4">
        <f t="shared" si="2"/>
        <v>4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4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0</v>
      </c>
      <c r="CT162">
        <f>+Casos_PN_CORR[[#This Row],[43992]]-Casos_PN_CORR[[#This Row],[43991]]</f>
        <v>0</v>
      </c>
      <c r="CU162">
        <f>+Casos_PN_CORR[[#This Row],[43993]]-Casos_PN_CORR[[#This Row],[43992]]</f>
        <v>0</v>
      </c>
    </row>
    <row r="163" spans="1:99">
      <c r="A163">
        <v>40701</v>
      </c>
      <c r="B163" s="2" t="s">
        <v>154</v>
      </c>
      <c r="C163" s="2" t="s">
        <v>286</v>
      </c>
      <c r="D163" s="2" t="s">
        <v>287</v>
      </c>
      <c r="E163" s="4">
        <f t="shared" si="2"/>
        <v>4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4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0</v>
      </c>
      <c r="CT163">
        <f>+Casos_PN_CORR[[#This Row],[43992]]-Casos_PN_CORR[[#This Row],[43991]]</f>
        <v>0</v>
      </c>
      <c r="CU163">
        <f>+Casos_PN_CORR[[#This Row],[43993]]-Casos_PN_CORR[[#This Row],[43992]]</f>
        <v>0</v>
      </c>
    </row>
    <row r="164" spans="1:99">
      <c r="A164">
        <v>41007</v>
      </c>
      <c r="B164" s="2" t="s">
        <v>154</v>
      </c>
      <c r="C164" s="2" t="s">
        <v>339</v>
      </c>
      <c r="D164" s="2" t="s">
        <v>521</v>
      </c>
      <c r="E164" s="4">
        <f t="shared" si="2"/>
        <v>4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4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0</v>
      </c>
      <c r="CT164">
        <f>+Casos_PN_CORR[[#This Row],[43992]]-Casos_PN_CORR[[#This Row],[43991]]</f>
        <v>0</v>
      </c>
      <c r="CU164">
        <f>+Casos_PN_CORR[[#This Row],[43993]]-Casos_PN_CORR[[#This Row],[43992]]</f>
        <v>0</v>
      </c>
    </row>
    <row r="165" spans="1:99">
      <c r="A165">
        <v>80826</v>
      </c>
      <c r="B165" s="2" t="s">
        <v>99</v>
      </c>
      <c r="C165" s="2" t="s">
        <v>99</v>
      </c>
      <c r="D165" s="2" t="s">
        <v>137</v>
      </c>
      <c r="E165" s="4">
        <f t="shared" si="2"/>
        <v>4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4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0</v>
      </c>
      <c r="CT165">
        <f>+Casos_PN_CORR[[#This Row],[43992]]-Casos_PN_CORR[[#This Row],[43991]]</f>
        <v>0</v>
      </c>
      <c r="CU165">
        <f>+Casos_PN_CORR[[#This Row],[43993]]-Casos_PN_CORR[[#This Row],[43992]]</f>
        <v>0</v>
      </c>
    </row>
    <row r="166" spans="1:99">
      <c r="A166">
        <v>40702</v>
      </c>
      <c r="B166" s="2" t="s">
        <v>154</v>
      </c>
      <c r="C166" s="2" t="s">
        <v>286</v>
      </c>
      <c r="D166" s="2" t="s">
        <v>522</v>
      </c>
      <c r="E166" s="4">
        <f t="shared" si="2"/>
        <v>4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4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0</v>
      </c>
      <c r="CT166">
        <f>+Casos_PN_CORR[[#This Row],[43992]]-Casos_PN_CORR[[#This Row],[43991]]</f>
        <v>0</v>
      </c>
      <c r="CU166">
        <f>+Casos_PN_CORR[[#This Row],[43993]]-Casos_PN_CORR[[#This Row],[43992]]</f>
        <v>0</v>
      </c>
    </row>
    <row r="167" spans="1:99">
      <c r="A167">
        <v>91010</v>
      </c>
      <c r="B167" s="2" t="s">
        <v>114</v>
      </c>
      <c r="C167" s="2" t="s">
        <v>115</v>
      </c>
      <c r="D167" s="2" t="s">
        <v>261</v>
      </c>
      <c r="E167" s="4">
        <f t="shared" si="2"/>
        <v>4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4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  <c r="CT167">
        <f>+Casos_PN_CORR[[#This Row],[43992]]-Casos_PN_CORR[[#This Row],[43991]]</f>
        <v>0</v>
      </c>
      <c r="CU167">
        <f>+Casos_PN_CORR[[#This Row],[43993]]-Casos_PN_CORR[[#This Row],[43992]]</f>
        <v>0</v>
      </c>
    </row>
    <row r="168" spans="1:99">
      <c r="A168">
        <v>90903</v>
      </c>
      <c r="B168" s="2" t="s">
        <v>114</v>
      </c>
      <c r="C168" s="2" t="s">
        <v>181</v>
      </c>
      <c r="D168" s="2" t="s">
        <v>523</v>
      </c>
      <c r="E168" s="4">
        <f t="shared" si="2"/>
        <v>4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3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1</v>
      </c>
      <c r="CT168">
        <f>+Casos_PN_CORR[[#This Row],[43992]]-Casos_PN_CORR[[#This Row],[43991]]</f>
        <v>0</v>
      </c>
      <c r="CU168">
        <f>+Casos_PN_CORR[[#This Row],[43993]]-Casos_PN_CORR[[#This Row],[43992]]</f>
        <v>0</v>
      </c>
    </row>
    <row r="169" spans="1:99">
      <c r="A169">
        <v>130705</v>
      </c>
      <c r="B169" s="2" t="s">
        <v>102</v>
      </c>
      <c r="C169" s="2" t="s">
        <v>138</v>
      </c>
      <c r="D169" s="2" t="s">
        <v>203</v>
      </c>
      <c r="E169" s="4">
        <f t="shared" si="2"/>
        <v>4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4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0</v>
      </c>
      <c r="CT169">
        <f>+Casos_PN_CORR[[#This Row],[43992]]-Casos_PN_CORR[[#This Row],[43991]]</f>
        <v>0</v>
      </c>
      <c r="CU169">
        <f>+Casos_PN_CORR[[#This Row],[43993]]-Casos_PN_CORR[[#This Row],[43992]]</f>
        <v>0</v>
      </c>
    </row>
    <row r="170" spans="1:99">
      <c r="A170">
        <v>90307</v>
      </c>
      <c r="B170" s="2" t="s">
        <v>114</v>
      </c>
      <c r="C170" s="2" t="s">
        <v>284</v>
      </c>
      <c r="D170" s="2" t="s">
        <v>524</v>
      </c>
      <c r="E170" s="4">
        <f t="shared" si="2"/>
        <v>4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4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0</v>
      </c>
      <c r="CT170">
        <f>+Casos_PN_CORR[[#This Row],[43992]]-Casos_PN_CORR[[#This Row],[43991]]</f>
        <v>0</v>
      </c>
      <c r="CU170">
        <f>+Casos_PN_CORR[[#This Row],[43993]]-Casos_PN_CORR[[#This Row],[43992]]</f>
        <v>0</v>
      </c>
    </row>
    <row r="171" spans="1:99">
      <c r="A171">
        <v>120505</v>
      </c>
      <c r="B171" s="2" t="s">
        <v>191</v>
      </c>
      <c r="C171" s="2" t="s">
        <v>447</v>
      </c>
      <c r="D171" s="2" t="s">
        <v>525</v>
      </c>
      <c r="E171" s="4">
        <f t="shared" si="2"/>
        <v>4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3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1</v>
      </c>
      <c r="CT171">
        <f>+Casos_PN_CORR[[#This Row],[43992]]-Casos_PN_CORR[[#This Row],[43991]]</f>
        <v>0</v>
      </c>
      <c r="CU171">
        <f>+Casos_PN_CORR[[#This Row],[43993]]-Casos_PN_CORR[[#This Row],[43992]]</f>
        <v>0</v>
      </c>
    </row>
    <row r="172" spans="1:99">
      <c r="A172">
        <v>60604</v>
      </c>
      <c r="B172" s="2" t="s">
        <v>158</v>
      </c>
      <c r="C172" s="2" t="s">
        <v>342</v>
      </c>
      <c r="D172" s="2" t="s">
        <v>343</v>
      </c>
      <c r="E172" s="4">
        <f t="shared" si="2"/>
        <v>4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2</v>
      </c>
      <c r="CT172">
        <f>+Casos_PN_CORR[[#This Row],[43992]]-Casos_PN_CORR[[#This Row],[43991]]</f>
        <v>0</v>
      </c>
      <c r="CU172">
        <f>+Casos_PN_CORR[[#This Row],[43993]]-Casos_PN_CORR[[#This Row],[43992]]</f>
        <v>0</v>
      </c>
    </row>
    <row r="173" spans="1:99">
      <c r="A173">
        <v>90102</v>
      </c>
      <c r="B173" s="2" t="s">
        <v>114</v>
      </c>
      <c r="C173" s="2" t="s">
        <v>197</v>
      </c>
      <c r="D173" s="2" t="s">
        <v>390</v>
      </c>
      <c r="E173" s="4">
        <f t="shared" si="2"/>
        <v>4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4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0</v>
      </c>
      <c r="CT173">
        <f>+Casos_PN_CORR[[#This Row],[43992]]-Casos_PN_CORR[[#This Row],[43991]]</f>
        <v>0</v>
      </c>
      <c r="CU173">
        <f>+Casos_PN_CORR[[#This Row],[43993]]-Casos_PN_CORR[[#This Row],[43992]]</f>
        <v>0</v>
      </c>
    </row>
    <row r="174" spans="1:99">
      <c r="A174">
        <v>70704</v>
      </c>
      <c r="B174" s="2" t="s">
        <v>268</v>
      </c>
      <c r="C174" s="2" t="s">
        <v>453</v>
      </c>
      <c r="D174" s="2" t="s">
        <v>526</v>
      </c>
      <c r="E174" s="4">
        <f t="shared" si="2"/>
        <v>4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4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  <c r="CT174">
        <f>+Casos_PN_CORR[[#This Row],[43992]]-Casos_PN_CORR[[#This Row],[43991]]</f>
        <v>0</v>
      </c>
      <c r="CU174">
        <f>+Casos_PN_CORR[[#This Row],[43993]]-Casos_PN_CORR[[#This Row],[43992]]</f>
        <v>0</v>
      </c>
    </row>
    <row r="175" spans="1:99">
      <c r="A175">
        <v>40513</v>
      </c>
      <c r="B175" s="2" t="s">
        <v>154</v>
      </c>
      <c r="C175" s="2" t="s">
        <v>236</v>
      </c>
      <c r="D175" s="2" t="s">
        <v>527</v>
      </c>
      <c r="E175" s="4">
        <f t="shared" si="2"/>
        <v>4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4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  <c r="CT175">
        <f>+Casos_PN_CORR[[#This Row],[43992]]-Casos_PN_CORR[[#This Row],[43991]]</f>
        <v>0</v>
      </c>
      <c r="CU175">
        <f>+Casos_PN_CORR[[#This Row],[43993]]-Casos_PN_CORR[[#This Row],[43992]]</f>
        <v>0</v>
      </c>
    </row>
    <row r="176" spans="1:99">
      <c r="A176">
        <v>70705</v>
      </c>
      <c r="B176" s="2" t="s">
        <v>268</v>
      </c>
      <c r="C176" s="2" t="s">
        <v>453</v>
      </c>
      <c r="D176" s="2" t="s">
        <v>528</v>
      </c>
      <c r="E176" s="4">
        <f t="shared" si="2"/>
        <v>4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2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1</v>
      </c>
      <c r="CT176">
        <f>+Casos_PN_CORR[[#This Row],[43992]]-Casos_PN_CORR[[#This Row],[43991]]</f>
        <v>0</v>
      </c>
      <c r="CU176">
        <f>+Casos_PN_CORR[[#This Row],[43993]]-Casos_PN_CORR[[#This Row],[43992]]</f>
        <v>1</v>
      </c>
    </row>
    <row r="177" spans="1:99">
      <c r="A177">
        <v>91203</v>
      </c>
      <c r="B177" s="2" t="s">
        <v>114</v>
      </c>
      <c r="C177" s="2" t="s">
        <v>242</v>
      </c>
      <c r="D177" s="2" t="s">
        <v>528</v>
      </c>
      <c r="E177" s="4">
        <f t="shared" si="2"/>
        <v>4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1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  <c r="CT177">
        <f>+Casos_PN_CORR[[#This Row],[43992]]-Casos_PN_CORR[[#This Row],[43991]]</f>
        <v>0</v>
      </c>
      <c r="CU177">
        <f>+Casos_PN_CORR[[#This Row],[43993]]-Casos_PN_CORR[[#This Row],[43992]]</f>
        <v>3</v>
      </c>
    </row>
    <row r="178" spans="1:99">
      <c r="A178">
        <v>130307</v>
      </c>
      <c r="B178" s="2" t="s">
        <v>102</v>
      </c>
      <c r="C178" s="2" t="s">
        <v>222</v>
      </c>
      <c r="D178" s="2" t="s">
        <v>528</v>
      </c>
      <c r="E178" s="4">
        <f t="shared" si="2"/>
        <v>3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3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  <c r="CT178">
        <f>+Casos_PN_CORR[[#This Row],[43992]]-Casos_PN_CORR[[#This Row],[43991]]</f>
        <v>0</v>
      </c>
      <c r="CU178">
        <f>+Casos_PN_CORR[[#This Row],[43993]]-Casos_PN_CORR[[#This Row],[43992]]</f>
        <v>0</v>
      </c>
    </row>
    <row r="179" spans="1:99">
      <c r="A179">
        <v>60303</v>
      </c>
      <c r="B179" s="2" t="s">
        <v>158</v>
      </c>
      <c r="C179" s="2" t="s">
        <v>406</v>
      </c>
      <c r="D179" s="2" t="s">
        <v>529</v>
      </c>
      <c r="E179" s="4">
        <f t="shared" si="2"/>
        <v>3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3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  <c r="CT179">
        <f>+Casos_PN_CORR[[#This Row],[43992]]-Casos_PN_CORR[[#This Row],[43991]]</f>
        <v>0</v>
      </c>
      <c r="CU179">
        <f>+Casos_PN_CORR[[#This Row],[43993]]-Casos_PN_CORR[[#This Row],[43992]]</f>
        <v>0</v>
      </c>
    </row>
    <row r="180" spans="1:99">
      <c r="A180">
        <v>70602</v>
      </c>
      <c r="B180" s="2" t="s">
        <v>268</v>
      </c>
      <c r="C180" s="2" t="s">
        <v>248</v>
      </c>
      <c r="D180" s="2" t="s">
        <v>530</v>
      </c>
      <c r="E180" s="4">
        <f t="shared" si="2"/>
        <v>3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3</v>
      </c>
      <c r="CP180">
        <f>+Casos_PN_CORR[[#This Row],[43988]]-Casos_PN_CORR[[#This Row],[43987]]</f>
        <v>0</v>
      </c>
      <c r="CQ180">
        <f>+Casos_PN_CORR[[#This Row],[43989]]-Casos_PN_CORR[[#This Row],[43988]]</f>
        <v>0</v>
      </c>
      <c r="CR180">
        <f>+Casos_PN_CORR[[#This Row],[43990]]-Casos_PN_CORR[[#This Row],[43989]]</f>
        <v>0</v>
      </c>
      <c r="CS180">
        <f>+Casos_PN_CORR[[#This Row],[43991]]-Casos_PN_CORR[[#This Row],[43990]]</f>
        <v>0</v>
      </c>
      <c r="CT180">
        <f>+Casos_PN_CORR[[#This Row],[43992]]-Casos_PN_CORR[[#This Row],[43991]]</f>
        <v>0</v>
      </c>
      <c r="CU180">
        <f>+Casos_PN_CORR[[#This Row],[43993]]-Casos_PN_CORR[[#This Row],[43992]]</f>
        <v>0</v>
      </c>
    </row>
    <row r="181" spans="1:99">
      <c r="A181">
        <v>20403</v>
      </c>
      <c r="B181" s="2" t="s">
        <v>212</v>
      </c>
      <c r="C181" s="2" t="s">
        <v>249</v>
      </c>
      <c r="D181" s="2" t="s">
        <v>531</v>
      </c>
      <c r="E181" s="4">
        <f t="shared" si="2"/>
        <v>3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3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  <c r="CT181">
        <f>+Casos_PN_CORR[[#This Row],[43992]]-Casos_PN_CORR[[#This Row],[43991]]</f>
        <v>0</v>
      </c>
      <c r="CU181">
        <f>+Casos_PN_CORR[[#This Row],[43993]]-Casos_PN_CORR[[#This Row],[43992]]</f>
        <v>0</v>
      </c>
    </row>
    <row r="182" spans="1:99">
      <c r="A182">
        <v>60302</v>
      </c>
      <c r="B182" s="2" t="s">
        <v>158</v>
      </c>
      <c r="C182" s="2" t="s">
        <v>406</v>
      </c>
      <c r="D182" s="2" t="s">
        <v>532</v>
      </c>
      <c r="E182" s="4">
        <f t="shared" si="2"/>
        <v>3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3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  <c r="CT182">
        <f>+Casos_PN_CORR[[#This Row],[43992]]-Casos_PN_CORR[[#This Row],[43991]]</f>
        <v>0</v>
      </c>
      <c r="CU182">
        <f>+Casos_PN_CORR[[#This Row],[43993]]-Casos_PN_CORR[[#This Row],[43992]]</f>
        <v>0</v>
      </c>
    </row>
    <row r="183" spans="1:99">
      <c r="A183">
        <v>70204</v>
      </c>
      <c r="B183" s="2" t="s">
        <v>268</v>
      </c>
      <c r="C183" s="2" t="s">
        <v>348</v>
      </c>
      <c r="D183" s="2" t="s">
        <v>533</v>
      </c>
      <c r="E183" s="4">
        <f t="shared" si="2"/>
        <v>3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3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  <c r="CT183">
        <f>+Casos_PN_CORR[[#This Row],[43992]]-Casos_PN_CORR[[#This Row],[43991]]</f>
        <v>0</v>
      </c>
      <c r="CU183">
        <f>+Casos_PN_CORR[[#This Row],[43993]]-Casos_PN_CORR[[#This Row],[43992]]</f>
        <v>0</v>
      </c>
    </row>
    <row r="184" spans="1:99">
      <c r="A184">
        <v>60304</v>
      </c>
      <c r="B184" s="2" t="s">
        <v>158</v>
      </c>
      <c r="C184" s="2" t="s">
        <v>406</v>
      </c>
      <c r="D184" s="2" t="s">
        <v>534</v>
      </c>
      <c r="E184" s="4">
        <f t="shared" si="2"/>
        <v>3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3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  <c r="CT184">
        <f>+Casos_PN_CORR[[#This Row],[43992]]-Casos_PN_CORR[[#This Row],[43991]]</f>
        <v>0</v>
      </c>
      <c r="CU184">
        <f>+Casos_PN_CORR[[#This Row],[43993]]-Casos_PN_CORR[[#This Row],[43992]]</f>
        <v>0</v>
      </c>
    </row>
    <row r="185" spans="1:99">
      <c r="A185">
        <v>70406</v>
      </c>
      <c r="B185" s="2" t="s">
        <v>268</v>
      </c>
      <c r="C185" s="2" t="s">
        <v>328</v>
      </c>
      <c r="D185" s="2" t="s">
        <v>534</v>
      </c>
      <c r="E185" s="4">
        <f t="shared" si="2"/>
        <v>3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3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0</v>
      </c>
      <c r="CT185">
        <f>+Casos_PN_CORR[[#This Row],[43992]]-Casos_PN_CORR[[#This Row],[43991]]</f>
        <v>0</v>
      </c>
      <c r="CU185">
        <f>+Casos_PN_CORR[[#This Row],[43993]]-Casos_PN_CORR[[#This Row],[43992]]</f>
        <v>0</v>
      </c>
    </row>
    <row r="186" spans="1:99">
      <c r="A186">
        <v>20203</v>
      </c>
      <c r="B186" s="2" t="s">
        <v>212</v>
      </c>
      <c r="C186" s="2" t="s">
        <v>217</v>
      </c>
      <c r="D186" s="2" t="s">
        <v>391</v>
      </c>
      <c r="E186" s="4">
        <f t="shared" si="2"/>
        <v>3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3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  <c r="CT186">
        <f>+Casos_PN_CORR[[#This Row],[43992]]-Casos_PN_CORR[[#This Row],[43991]]</f>
        <v>0</v>
      </c>
      <c r="CU186">
        <f>+Casos_PN_CORR[[#This Row],[43993]]-Casos_PN_CORR[[#This Row],[43992]]</f>
        <v>0</v>
      </c>
    </row>
    <row r="187" spans="1:99">
      <c r="A187">
        <v>80802</v>
      </c>
      <c r="B187" s="2" t="s">
        <v>99</v>
      </c>
      <c r="C187" s="2" t="s">
        <v>99</v>
      </c>
      <c r="D187" s="2" t="s">
        <v>112</v>
      </c>
      <c r="E187" s="4">
        <f t="shared" si="2"/>
        <v>3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0</v>
      </c>
      <c r="CT187">
        <f>+Casos_PN_CORR[[#This Row],[43992]]-Casos_PN_CORR[[#This Row],[43991]]</f>
        <v>0</v>
      </c>
      <c r="CU187">
        <f>+Casos_PN_CORR[[#This Row],[43993]]-Casos_PN_CORR[[#This Row],[43992]]</f>
        <v>0</v>
      </c>
    </row>
    <row r="188" spans="1:99">
      <c r="A188">
        <v>60606</v>
      </c>
      <c r="B188" s="2" t="s">
        <v>158</v>
      </c>
      <c r="C188" s="2" t="s">
        <v>342</v>
      </c>
      <c r="D188" s="2" t="s">
        <v>392</v>
      </c>
      <c r="E188" s="4">
        <f t="shared" si="2"/>
        <v>3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3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  <c r="CT188">
        <f>+Casos_PN_CORR[[#This Row],[43992]]-Casos_PN_CORR[[#This Row],[43991]]</f>
        <v>0</v>
      </c>
      <c r="CU188">
        <f>+Casos_PN_CORR[[#This Row],[43993]]-Casos_PN_CORR[[#This Row],[43992]]</f>
        <v>0</v>
      </c>
    </row>
    <row r="189" spans="1:99">
      <c r="A189">
        <v>70205</v>
      </c>
      <c r="B189" s="2" t="s">
        <v>268</v>
      </c>
      <c r="C189" s="2" t="s">
        <v>348</v>
      </c>
      <c r="D189" s="2" t="s">
        <v>535</v>
      </c>
      <c r="E189" s="4">
        <f t="shared" si="2"/>
        <v>3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2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1</v>
      </c>
      <c r="CT189">
        <f>+Casos_PN_CORR[[#This Row],[43992]]-Casos_PN_CORR[[#This Row],[43991]]</f>
        <v>0</v>
      </c>
      <c r="CU189">
        <f>+Casos_PN_CORR[[#This Row],[43993]]-Casos_PN_CORR[[#This Row],[43992]]</f>
        <v>0</v>
      </c>
    </row>
    <row r="190" spans="1:99">
      <c r="A190">
        <v>90204</v>
      </c>
      <c r="B190" s="2" t="s">
        <v>114</v>
      </c>
      <c r="C190" s="2" t="s">
        <v>435</v>
      </c>
      <c r="D190" s="2" t="s">
        <v>536</v>
      </c>
      <c r="E190" s="4">
        <f t="shared" si="2"/>
        <v>3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3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0</v>
      </c>
      <c r="CT190">
        <f>+Casos_PN_CORR[[#This Row],[43992]]-Casos_PN_CORR[[#This Row],[43991]]</f>
        <v>0</v>
      </c>
      <c r="CU190">
        <f>+Casos_PN_CORR[[#This Row],[43993]]-Casos_PN_CORR[[#This Row],[43992]]</f>
        <v>0</v>
      </c>
    </row>
    <row r="191" spans="1:99">
      <c r="A191">
        <v>20605</v>
      </c>
      <c r="B191" s="2" t="s">
        <v>212</v>
      </c>
      <c r="C191" s="2" t="s">
        <v>213</v>
      </c>
      <c r="D191" s="2" t="s">
        <v>174</v>
      </c>
      <c r="E191" s="4">
        <f t="shared" si="2"/>
        <v>3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3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0</v>
      </c>
      <c r="CT191">
        <f>+Casos_PN_CORR[[#This Row],[43992]]-Casos_PN_CORR[[#This Row],[43991]]</f>
        <v>0</v>
      </c>
      <c r="CU191">
        <f>+Casos_PN_CORR[[#This Row],[43993]]-Casos_PN_CORR[[#This Row],[43992]]</f>
        <v>0</v>
      </c>
    </row>
    <row r="192" spans="1:99">
      <c r="A192">
        <v>130706</v>
      </c>
      <c r="B192" s="2" t="s">
        <v>102</v>
      </c>
      <c r="C192" s="2" t="s">
        <v>138</v>
      </c>
      <c r="D192" s="2" t="s">
        <v>174</v>
      </c>
      <c r="E192" s="4">
        <f t="shared" si="2"/>
        <v>3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3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0</v>
      </c>
      <c r="CT192">
        <f>+Casos_PN_CORR[[#This Row],[43992]]-Casos_PN_CORR[[#This Row],[43991]]</f>
        <v>0</v>
      </c>
      <c r="CU192">
        <f>+Casos_PN_CORR[[#This Row],[43993]]-Casos_PN_CORR[[#This Row],[43992]]</f>
        <v>0</v>
      </c>
    </row>
    <row r="193" spans="1:99">
      <c r="A193">
        <v>20502</v>
      </c>
      <c r="B193" s="2" t="s">
        <v>212</v>
      </c>
      <c r="C193" s="2" t="s">
        <v>357</v>
      </c>
      <c r="D193" s="2" t="s">
        <v>537</v>
      </c>
      <c r="E193" s="4">
        <f t="shared" si="2"/>
        <v>2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1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1</v>
      </c>
      <c r="CT193">
        <f>+Casos_PN_CORR[[#This Row],[43992]]-Casos_PN_CORR[[#This Row],[43991]]</f>
        <v>0</v>
      </c>
      <c r="CU193">
        <f>+Casos_PN_CORR[[#This Row],[43993]]-Casos_PN_CORR[[#This Row],[43992]]</f>
        <v>0</v>
      </c>
    </row>
    <row r="194" spans="1:99">
      <c r="A194">
        <v>70706</v>
      </c>
      <c r="B194" s="2" t="s">
        <v>268</v>
      </c>
      <c r="C194" s="2" t="s">
        <v>453</v>
      </c>
      <c r="D194" s="2" t="s">
        <v>538</v>
      </c>
      <c r="E194" s="4">
        <f t="shared" si="2"/>
        <v>2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1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1</v>
      </c>
      <c r="CT194">
        <f>+Casos_PN_CORR[[#This Row],[43992]]-Casos_PN_CORR[[#This Row],[43991]]</f>
        <v>0</v>
      </c>
      <c r="CU194">
        <f>+Casos_PN_CORR[[#This Row],[43993]]-Casos_PN_CORR[[#This Row],[43992]]</f>
        <v>0</v>
      </c>
    </row>
    <row r="195" spans="1:99">
      <c r="A195">
        <v>20102</v>
      </c>
      <c r="B195" s="2" t="s">
        <v>212</v>
      </c>
      <c r="C195" s="2" t="s">
        <v>219</v>
      </c>
      <c r="D195" s="2" t="s">
        <v>539</v>
      </c>
      <c r="E195" s="4">
        <f t="shared" si="2"/>
        <v>2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2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  <c r="CT195">
        <f>+Casos_PN_CORR[[#This Row],[43992]]-Casos_PN_CORR[[#This Row],[43991]]</f>
        <v>0</v>
      </c>
      <c r="CU195">
        <f>+Casos_PN_CORR[[#This Row],[43993]]-Casos_PN_CORR[[#This Row],[43992]]</f>
        <v>0</v>
      </c>
    </row>
    <row r="196" spans="1:99">
      <c r="A196">
        <v>41304</v>
      </c>
      <c r="B196" s="2" t="s">
        <v>154</v>
      </c>
      <c r="C196" s="2" t="s">
        <v>441</v>
      </c>
      <c r="D196" s="2" t="s">
        <v>539</v>
      </c>
      <c r="E196" s="4">
        <f t="shared" ref="E196:E259" si="3">SUM(F196:AEZ196)</f>
        <v>2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2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0</v>
      </c>
      <c r="CT196">
        <f>+Casos_PN_CORR[[#This Row],[43992]]-Casos_PN_CORR[[#This Row],[43991]]</f>
        <v>0</v>
      </c>
      <c r="CU196">
        <f>+Casos_PN_CORR[[#This Row],[43993]]-Casos_PN_CORR[[#This Row],[43992]]</f>
        <v>0</v>
      </c>
    </row>
    <row r="197" spans="1:99">
      <c r="A197">
        <v>90904</v>
      </c>
      <c r="B197" s="2" t="s">
        <v>114</v>
      </c>
      <c r="C197" s="2" t="s">
        <v>181</v>
      </c>
      <c r="D197" s="2" t="s">
        <v>540</v>
      </c>
      <c r="E197" s="4">
        <f t="shared" si="3"/>
        <v>2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2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  <c r="CT197">
        <f>+Casos_PN_CORR[[#This Row],[43992]]-Casos_PN_CORR[[#This Row],[43991]]</f>
        <v>0</v>
      </c>
      <c r="CU197">
        <f>+Casos_PN_CORR[[#This Row],[43993]]-Casos_PN_CORR[[#This Row],[43992]]</f>
        <v>0</v>
      </c>
    </row>
    <row r="198" spans="1:99">
      <c r="A198">
        <v>70315</v>
      </c>
      <c r="B198" s="2" t="s">
        <v>268</v>
      </c>
      <c r="C198" s="2" t="s">
        <v>268</v>
      </c>
      <c r="D198" s="2" t="s">
        <v>393</v>
      </c>
      <c r="E198" s="4">
        <f t="shared" si="3"/>
        <v>2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2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  <c r="CT198">
        <f>+Casos_PN_CORR[[#This Row],[43992]]-Casos_PN_CORR[[#This Row],[43991]]</f>
        <v>0</v>
      </c>
      <c r="CU198">
        <f>+Casos_PN_CORR[[#This Row],[43993]]-Casos_PN_CORR[[#This Row],[43992]]</f>
        <v>0</v>
      </c>
    </row>
    <row r="199" spans="1:99">
      <c r="A199">
        <v>10206</v>
      </c>
      <c r="B199" s="2" t="s">
        <v>163</v>
      </c>
      <c r="C199" s="2" t="s">
        <v>164</v>
      </c>
      <c r="D199" s="2" t="s">
        <v>175</v>
      </c>
      <c r="E199" s="4">
        <f t="shared" si="3"/>
        <v>2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2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0</v>
      </c>
      <c r="CT199">
        <f>+Casos_PN_CORR[[#This Row],[43992]]-Casos_PN_CORR[[#This Row],[43991]]</f>
        <v>0</v>
      </c>
      <c r="CU199">
        <f>+Casos_PN_CORR[[#This Row],[43993]]-Casos_PN_CORR[[#This Row],[43992]]</f>
        <v>0</v>
      </c>
    </row>
    <row r="200" spans="1:99">
      <c r="A200">
        <v>70102</v>
      </c>
      <c r="B200" s="2" t="s">
        <v>268</v>
      </c>
      <c r="C200" s="2" t="s">
        <v>400</v>
      </c>
      <c r="D200" s="2" t="s">
        <v>541</v>
      </c>
      <c r="E200" s="4">
        <f t="shared" si="3"/>
        <v>2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1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1</v>
      </c>
      <c r="CT200">
        <f>+Casos_PN_CORR[[#This Row],[43992]]-Casos_PN_CORR[[#This Row],[43991]]</f>
        <v>0</v>
      </c>
      <c r="CU200">
        <f>+Casos_PN_CORR[[#This Row],[43993]]-Casos_PN_CORR[[#This Row],[43992]]</f>
        <v>0</v>
      </c>
    </row>
    <row r="201" spans="1:99">
      <c r="A201">
        <v>130902</v>
      </c>
      <c r="B201" s="2" t="s">
        <v>102</v>
      </c>
      <c r="C201" s="2" t="s">
        <v>322</v>
      </c>
      <c r="D201" s="2" t="s">
        <v>542</v>
      </c>
      <c r="E201" s="4">
        <f t="shared" si="3"/>
        <v>2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2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  <c r="CT201">
        <f>+Casos_PN_CORR[[#This Row],[43992]]-Casos_PN_CORR[[#This Row],[43991]]</f>
        <v>0</v>
      </c>
      <c r="CU201">
        <f>+Casos_PN_CORR[[#This Row],[43993]]-Casos_PN_CORR[[#This Row],[43992]]</f>
        <v>0</v>
      </c>
    </row>
    <row r="202" spans="1:99">
      <c r="A202">
        <v>30203</v>
      </c>
      <c r="B202" s="2" t="s">
        <v>144</v>
      </c>
      <c r="C202" s="2" t="s">
        <v>414</v>
      </c>
      <c r="D202" s="2" t="s">
        <v>543</v>
      </c>
      <c r="E202" s="4">
        <f t="shared" si="3"/>
        <v>2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2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  <c r="CT202">
        <f>+Casos_PN_CORR[[#This Row],[43992]]-Casos_PN_CORR[[#This Row],[43991]]</f>
        <v>0</v>
      </c>
      <c r="CU202">
        <f>+Casos_PN_CORR[[#This Row],[43993]]-Casos_PN_CORR[[#This Row],[43992]]</f>
        <v>0</v>
      </c>
    </row>
    <row r="203" spans="1:99">
      <c r="A203">
        <v>30303</v>
      </c>
      <c r="B203" s="2" t="s">
        <v>144</v>
      </c>
      <c r="C203" s="2" t="s">
        <v>424</v>
      </c>
      <c r="D203" s="2" t="s">
        <v>544</v>
      </c>
      <c r="E203" s="4">
        <f t="shared" si="3"/>
        <v>2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1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1</v>
      </c>
      <c r="CT203">
        <f>+Casos_PN_CORR[[#This Row],[43992]]-Casos_PN_CORR[[#This Row],[43991]]</f>
        <v>0</v>
      </c>
      <c r="CU203">
        <f>+Casos_PN_CORR[[#This Row],[43993]]-Casos_PN_CORR[[#This Row],[43992]]</f>
        <v>0</v>
      </c>
    </row>
    <row r="204" spans="1:99">
      <c r="A204">
        <v>70302</v>
      </c>
      <c r="B204" s="2" t="s">
        <v>268</v>
      </c>
      <c r="C204" s="2" t="s">
        <v>268</v>
      </c>
      <c r="D204" s="2" t="s">
        <v>544</v>
      </c>
      <c r="E204" s="4">
        <f t="shared" si="3"/>
        <v>2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2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  <c r="CT204">
        <f>+Casos_PN_CORR[[#This Row],[43992]]-Casos_PN_CORR[[#This Row],[43991]]</f>
        <v>0</v>
      </c>
      <c r="CU204">
        <f>+Casos_PN_CORR[[#This Row],[43993]]-Casos_PN_CORR[[#This Row],[43992]]</f>
        <v>0</v>
      </c>
    </row>
    <row r="205" spans="1:99">
      <c r="A205">
        <v>20302</v>
      </c>
      <c r="B205" s="2" t="s">
        <v>212</v>
      </c>
      <c r="C205" s="2" t="s">
        <v>245</v>
      </c>
      <c r="D205" s="2" t="s">
        <v>344</v>
      </c>
      <c r="E205" s="4">
        <f t="shared" si="3"/>
        <v>2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  <c r="CT205">
        <f>+Casos_PN_CORR[[#This Row],[43992]]-Casos_PN_CORR[[#This Row],[43991]]</f>
        <v>0</v>
      </c>
      <c r="CU205">
        <f>+Casos_PN_CORR[[#This Row],[43993]]-Casos_PN_CORR[[#This Row],[43992]]</f>
        <v>0</v>
      </c>
    </row>
    <row r="206" spans="1:99">
      <c r="A206">
        <v>70109</v>
      </c>
      <c r="B206" s="2" t="s">
        <v>268</v>
      </c>
      <c r="C206" s="2" t="s">
        <v>400</v>
      </c>
      <c r="D206" s="2" t="s">
        <v>545</v>
      </c>
      <c r="E206" s="4">
        <f t="shared" si="3"/>
        <v>2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2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  <c r="CT206">
        <f>+Casos_PN_CORR[[#This Row],[43992]]-Casos_PN_CORR[[#This Row],[43991]]</f>
        <v>0</v>
      </c>
      <c r="CU206">
        <f>+Casos_PN_CORR[[#This Row],[43993]]-Casos_PN_CORR[[#This Row],[43992]]</f>
        <v>0</v>
      </c>
    </row>
    <row r="207" spans="1:99" ht="24">
      <c r="A207">
        <v>20108</v>
      </c>
      <c r="B207" s="2" t="s">
        <v>212</v>
      </c>
      <c r="C207" s="2" t="s">
        <v>219</v>
      </c>
      <c r="D207" s="2" t="s">
        <v>546</v>
      </c>
      <c r="E207" s="4">
        <f t="shared" si="3"/>
        <v>2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2</v>
      </c>
      <c r="CP207">
        <f>+Casos_PN_CORR[[#This Row],[43988]]-Casos_PN_CORR[[#This Row],[43987]]</f>
        <v>0</v>
      </c>
      <c r="CQ207">
        <f>+Casos_PN_CORR[[#This Row],[43989]]-Casos_PN_CORR[[#This Row],[43988]]</f>
        <v>0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  <c r="CT207">
        <f>+Casos_PN_CORR[[#This Row],[43992]]-Casos_PN_CORR[[#This Row],[43991]]</f>
        <v>0</v>
      </c>
      <c r="CU207">
        <f>+Casos_PN_CORR[[#This Row],[43993]]-Casos_PN_CORR[[#This Row],[43992]]</f>
        <v>0</v>
      </c>
    </row>
    <row r="208" spans="1:99">
      <c r="A208">
        <v>90407</v>
      </c>
      <c r="B208" s="2" t="s">
        <v>114</v>
      </c>
      <c r="C208" s="2" t="s">
        <v>238</v>
      </c>
      <c r="D208" s="2" t="s">
        <v>323</v>
      </c>
      <c r="E208" s="4">
        <f t="shared" si="3"/>
        <v>2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2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  <c r="CT208">
        <f>+Casos_PN_CORR[[#This Row],[43992]]-Casos_PN_CORR[[#This Row],[43991]]</f>
        <v>0</v>
      </c>
      <c r="CU208">
        <f>+Casos_PN_CORR[[#This Row],[43993]]-Casos_PN_CORR[[#This Row],[43992]]</f>
        <v>0</v>
      </c>
    </row>
    <row r="209" spans="1:99">
      <c r="A209">
        <v>130903</v>
      </c>
      <c r="B209" s="2" t="s">
        <v>102</v>
      </c>
      <c r="C209" s="2" t="s">
        <v>322</v>
      </c>
      <c r="D209" s="2" t="s">
        <v>323</v>
      </c>
      <c r="E209" s="4">
        <f t="shared" si="3"/>
        <v>2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2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  <c r="CT209">
        <f>+Casos_PN_CORR[[#This Row],[43992]]-Casos_PN_CORR[[#This Row],[43991]]</f>
        <v>0</v>
      </c>
      <c r="CU209">
        <f>+Casos_PN_CORR[[#This Row],[43993]]-Casos_PN_CORR[[#This Row],[43992]]</f>
        <v>0</v>
      </c>
    </row>
    <row r="210" spans="1:99">
      <c r="A210">
        <v>130406</v>
      </c>
      <c r="B210" s="2" t="s">
        <v>102</v>
      </c>
      <c r="C210" s="2" t="s">
        <v>259</v>
      </c>
      <c r="D210" s="2" t="s">
        <v>547</v>
      </c>
      <c r="E210" s="4">
        <f t="shared" si="3"/>
        <v>2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2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  <c r="CT210">
        <f>+Casos_PN_CORR[[#This Row],[43992]]-Casos_PN_CORR[[#This Row],[43991]]</f>
        <v>0</v>
      </c>
      <c r="CU210">
        <f>+Casos_PN_CORR[[#This Row],[43993]]-Casos_PN_CORR[[#This Row],[43992]]</f>
        <v>0</v>
      </c>
    </row>
    <row r="211" spans="1:99">
      <c r="A211">
        <v>60704</v>
      </c>
      <c r="B211" s="2" t="s">
        <v>158</v>
      </c>
      <c r="C211" s="2" t="s">
        <v>353</v>
      </c>
      <c r="D211" s="2" t="s">
        <v>548</v>
      </c>
      <c r="E211" s="4">
        <f t="shared" si="3"/>
        <v>2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0</v>
      </c>
      <c r="CP211">
        <f>+Casos_PN_CORR[[#This Row],[43988]]-Casos_PN_CORR[[#This Row],[43987]]</f>
        <v>0</v>
      </c>
      <c r="CQ211">
        <f>+Casos_PN_CORR[[#This Row],[43989]]-Casos_PN_CORR[[#This Row],[43988]]</f>
        <v>2</v>
      </c>
      <c r="CR211">
        <f>+Casos_PN_CORR[[#This Row],[43990]]-Casos_PN_CORR[[#This Row],[43989]]</f>
        <v>0</v>
      </c>
      <c r="CS211">
        <f>+Casos_PN_CORR[[#This Row],[43991]]-Casos_PN_CORR[[#This Row],[43990]]</f>
        <v>0</v>
      </c>
      <c r="CT211">
        <f>+Casos_PN_CORR[[#This Row],[43992]]-Casos_PN_CORR[[#This Row],[43991]]</f>
        <v>0</v>
      </c>
      <c r="CU211">
        <f>+Casos_PN_CORR[[#This Row],[43993]]-Casos_PN_CORR[[#This Row],[43992]]</f>
        <v>0</v>
      </c>
    </row>
    <row r="212" spans="1:99">
      <c r="A212">
        <v>80504</v>
      </c>
      <c r="B212" s="2" t="s">
        <v>99</v>
      </c>
      <c r="C212" s="2" t="s">
        <v>134</v>
      </c>
      <c r="D212" s="2" t="s">
        <v>394</v>
      </c>
      <c r="E212" s="4">
        <f t="shared" si="3"/>
        <v>2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2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  <c r="CT212">
        <f>+Casos_PN_CORR[[#This Row],[43992]]-Casos_PN_CORR[[#This Row],[43991]]</f>
        <v>0</v>
      </c>
      <c r="CU212">
        <f>+Casos_PN_CORR[[#This Row],[43993]]-Casos_PN_CORR[[#This Row],[43992]]</f>
        <v>0</v>
      </c>
    </row>
    <row r="213" spans="1:99">
      <c r="A213">
        <v>70103</v>
      </c>
      <c r="B213" s="2" t="s">
        <v>268</v>
      </c>
      <c r="C213" s="2" t="s">
        <v>400</v>
      </c>
      <c r="D213" s="2" t="s">
        <v>549</v>
      </c>
      <c r="E213" s="4">
        <f t="shared" si="3"/>
        <v>2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2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  <c r="CT213">
        <f>+Casos_PN_CORR[[#This Row],[43992]]-Casos_PN_CORR[[#This Row],[43991]]</f>
        <v>0</v>
      </c>
      <c r="CU213">
        <f>+Casos_PN_CORR[[#This Row],[43993]]-Casos_PN_CORR[[#This Row],[43992]]</f>
        <v>0</v>
      </c>
    </row>
    <row r="214" spans="1:99">
      <c r="A214">
        <v>70206</v>
      </c>
      <c r="B214" s="2" t="s">
        <v>268</v>
      </c>
      <c r="C214" s="2" t="s">
        <v>348</v>
      </c>
      <c r="D214" s="2" t="s">
        <v>550</v>
      </c>
      <c r="E214" s="4">
        <f t="shared" si="3"/>
        <v>2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2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0</v>
      </c>
      <c r="CT214">
        <f>+Casos_PN_CORR[[#This Row],[43992]]-Casos_PN_CORR[[#This Row],[43991]]</f>
        <v>0</v>
      </c>
      <c r="CU214">
        <f>+Casos_PN_CORR[[#This Row],[43993]]-Casos_PN_CORR[[#This Row],[43992]]</f>
        <v>0</v>
      </c>
    </row>
    <row r="215" spans="1:99">
      <c r="A215">
        <v>91105</v>
      </c>
      <c r="B215" s="2" t="s">
        <v>114</v>
      </c>
      <c r="C215" s="2" t="s">
        <v>186</v>
      </c>
      <c r="D215" s="2" t="s">
        <v>324</v>
      </c>
      <c r="E215" s="4">
        <f t="shared" si="3"/>
        <v>2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1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1</v>
      </c>
      <c r="CT215">
        <f>+Casos_PN_CORR[[#This Row],[43992]]-Casos_PN_CORR[[#This Row],[43991]]</f>
        <v>0</v>
      </c>
      <c r="CU215">
        <f>+Casos_PN_CORR[[#This Row],[43993]]-Casos_PN_CORR[[#This Row],[43992]]</f>
        <v>0</v>
      </c>
    </row>
    <row r="216" spans="1:99">
      <c r="A216">
        <v>90504</v>
      </c>
      <c r="B216" s="2" t="s">
        <v>114</v>
      </c>
      <c r="C216" s="2" t="s">
        <v>308</v>
      </c>
      <c r="D216" s="2" t="s">
        <v>551</v>
      </c>
      <c r="E216" s="4">
        <f t="shared" si="3"/>
        <v>2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2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0</v>
      </c>
      <c r="CT216">
        <f>+Casos_PN_CORR[[#This Row],[43992]]-Casos_PN_CORR[[#This Row],[43991]]</f>
        <v>0</v>
      </c>
      <c r="CU216">
        <f>+Casos_PN_CORR[[#This Row],[43993]]-Casos_PN_CORR[[#This Row],[43992]]</f>
        <v>0</v>
      </c>
    </row>
    <row r="217" spans="1:99">
      <c r="A217">
        <v>70207</v>
      </c>
      <c r="B217" s="2" t="s">
        <v>268</v>
      </c>
      <c r="C217" s="2" t="s">
        <v>348</v>
      </c>
      <c r="D217" s="2" t="s">
        <v>552</v>
      </c>
      <c r="E217" s="4">
        <f t="shared" si="3"/>
        <v>2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2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  <c r="CT217">
        <f>+Casos_PN_CORR[[#This Row],[43992]]-Casos_PN_CORR[[#This Row],[43991]]</f>
        <v>0</v>
      </c>
      <c r="CU217">
        <f>+Casos_PN_CORR[[#This Row],[43993]]-Casos_PN_CORR[[#This Row],[43992]]</f>
        <v>0</v>
      </c>
    </row>
    <row r="218" spans="1:99">
      <c r="A218">
        <v>40902</v>
      </c>
      <c r="B218" s="2" t="s">
        <v>154</v>
      </c>
      <c r="C218" s="2" t="s">
        <v>361</v>
      </c>
      <c r="D218" s="2" t="s">
        <v>553</v>
      </c>
      <c r="E218" s="4">
        <f t="shared" si="3"/>
        <v>2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2</v>
      </c>
      <c r="CT218">
        <f>+Casos_PN_CORR[[#This Row],[43992]]-Casos_PN_CORR[[#This Row],[43991]]</f>
        <v>0</v>
      </c>
      <c r="CU218">
        <f>+Casos_PN_CORR[[#This Row],[43993]]-Casos_PN_CORR[[#This Row],[43992]]</f>
        <v>0</v>
      </c>
    </row>
    <row r="219" spans="1:99">
      <c r="A219">
        <v>60603</v>
      </c>
      <c r="B219" s="2" t="s">
        <v>158</v>
      </c>
      <c r="C219" s="2" t="s">
        <v>342</v>
      </c>
      <c r="D219" s="2" t="s">
        <v>554</v>
      </c>
      <c r="E219" s="4">
        <f t="shared" si="3"/>
        <v>2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2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  <c r="CT219">
        <f>+Casos_PN_CORR[[#This Row],[43992]]-Casos_PN_CORR[[#This Row],[43991]]</f>
        <v>0</v>
      </c>
      <c r="CU219">
        <f>+Casos_PN_CORR[[#This Row],[43993]]-Casos_PN_CORR[[#This Row],[43992]]</f>
        <v>0</v>
      </c>
    </row>
    <row r="220" spans="1:99">
      <c r="A220">
        <v>20503</v>
      </c>
      <c r="B220" s="2" t="s">
        <v>212</v>
      </c>
      <c r="C220" s="2" t="s">
        <v>357</v>
      </c>
      <c r="D220" s="2" t="s">
        <v>555</v>
      </c>
      <c r="E220" s="4">
        <f t="shared" si="3"/>
        <v>2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1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1</v>
      </c>
      <c r="CT220">
        <f>+Casos_PN_CORR[[#This Row],[43992]]-Casos_PN_CORR[[#This Row],[43991]]</f>
        <v>0</v>
      </c>
      <c r="CU220">
        <f>+Casos_PN_CORR[[#This Row],[43993]]-Casos_PN_CORR[[#This Row],[43992]]</f>
        <v>0</v>
      </c>
    </row>
    <row r="221" spans="1:99">
      <c r="A221">
        <v>90905</v>
      </c>
      <c r="B221" s="2" t="s">
        <v>114</v>
      </c>
      <c r="C221" s="2" t="s">
        <v>181</v>
      </c>
      <c r="D221" s="2" t="s">
        <v>556</v>
      </c>
      <c r="E221" s="4">
        <f t="shared" si="3"/>
        <v>2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2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  <c r="CT221">
        <f>+Casos_PN_CORR[[#This Row],[43992]]-Casos_PN_CORR[[#This Row],[43991]]</f>
        <v>0</v>
      </c>
      <c r="CU221">
        <f>+Casos_PN_CORR[[#This Row],[43993]]-Casos_PN_CORR[[#This Row],[43992]]</f>
        <v>0</v>
      </c>
    </row>
    <row r="222" spans="1:99">
      <c r="A222">
        <v>120506</v>
      </c>
      <c r="B222" s="2" t="s">
        <v>191</v>
      </c>
      <c r="C222" s="2" t="s">
        <v>447</v>
      </c>
      <c r="D222" s="2" t="s">
        <v>557</v>
      </c>
      <c r="E222" s="4">
        <f t="shared" si="3"/>
        <v>2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0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2</v>
      </c>
      <c r="CT222">
        <f>+Casos_PN_CORR[[#This Row],[43992]]-Casos_PN_CORR[[#This Row],[43991]]</f>
        <v>0</v>
      </c>
      <c r="CU222">
        <f>+Casos_PN_CORR[[#This Row],[43993]]-Casos_PN_CORR[[#This Row],[43992]]</f>
        <v>0</v>
      </c>
    </row>
    <row r="223" spans="1:99">
      <c r="A223">
        <v>60605</v>
      </c>
      <c r="B223" s="2" t="s">
        <v>158</v>
      </c>
      <c r="C223" s="2" t="s">
        <v>342</v>
      </c>
      <c r="D223" s="2" t="s">
        <v>558</v>
      </c>
      <c r="E223" s="4">
        <f t="shared" si="3"/>
        <v>2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2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  <c r="CT223">
        <f>+Casos_PN_CORR[[#This Row],[43992]]-Casos_PN_CORR[[#This Row],[43991]]</f>
        <v>0</v>
      </c>
      <c r="CU223">
        <f>+Casos_PN_CORR[[#This Row],[43993]]-Casos_PN_CORR[[#This Row],[43992]]</f>
        <v>0</v>
      </c>
    </row>
    <row r="224" spans="1:99">
      <c r="A224">
        <v>70208</v>
      </c>
      <c r="B224" s="2" t="s">
        <v>268</v>
      </c>
      <c r="C224" s="2" t="s">
        <v>348</v>
      </c>
      <c r="D224" s="2" t="s">
        <v>558</v>
      </c>
      <c r="E224" s="4">
        <f t="shared" si="3"/>
        <v>2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1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  <c r="CT224">
        <f>+Casos_PN_CORR[[#This Row],[43992]]-Casos_PN_CORR[[#This Row],[43991]]</f>
        <v>0</v>
      </c>
      <c r="CU224">
        <f>+Casos_PN_CORR[[#This Row],[43993]]-Casos_PN_CORR[[#This Row],[43992]]</f>
        <v>1</v>
      </c>
    </row>
    <row r="225" spans="1:99">
      <c r="A225">
        <v>120510</v>
      </c>
      <c r="B225" s="2" t="s">
        <v>191</v>
      </c>
      <c r="C225" s="2" t="s">
        <v>447</v>
      </c>
      <c r="D225" s="2" t="s">
        <v>559</v>
      </c>
      <c r="E225" s="4">
        <f t="shared" si="3"/>
        <v>2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1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  <c r="CT225">
        <f>+Casos_PN_CORR[[#This Row],[43992]]-Casos_PN_CORR[[#This Row],[43991]]</f>
        <v>0</v>
      </c>
      <c r="CU225">
        <f>+Casos_PN_CORR[[#This Row],[43993]]-Casos_PN_CORR[[#This Row],[43992]]</f>
        <v>1</v>
      </c>
    </row>
    <row r="226" spans="1:99">
      <c r="A226">
        <v>20504</v>
      </c>
      <c r="B226" s="2" t="s">
        <v>212</v>
      </c>
      <c r="C226" s="2" t="s">
        <v>357</v>
      </c>
      <c r="D226" s="2" t="s">
        <v>560</v>
      </c>
      <c r="E226" s="4">
        <f t="shared" si="3"/>
        <v>2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1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  <c r="CT226">
        <f>+Casos_PN_CORR[[#This Row],[43992]]-Casos_PN_CORR[[#This Row],[43991]]</f>
        <v>0</v>
      </c>
      <c r="CU226">
        <f>+Casos_PN_CORR[[#This Row],[43993]]-Casos_PN_CORR[[#This Row],[43992]]</f>
        <v>1</v>
      </c>
    </row>
    <row r="227" spans="1:99">
      <c r="A227">
        <v>90303</v>
      </c>
      <c r="B227" s="2" t="s">
        <v>114</v>
      </c>
      <c r="C227" s="2" t="s">
        <v>284</v>
      </c>
      <c r="D227" s="2" t="s">
        <v>561</v>
      </c>
      <c r="E227" s="4">
        <f t="shared" si="3"/>
        <v>2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0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  <c r="CT227">
        <f>+Casos_PN_CORR[[#This Row],[43992]]-Casos_PN_CORR[[#This Row],[43991]]</f>
        <v>0</v>
      </c>
      <c r="CU227">
        <f>+Casos_PN_CORR[[#This Row],[43993]]-Casos_PN_CORR[[#This Row],[43992]]</f>
        <v>2</v>
      </c>
    </row>
    <row r="228" spans="1:99">
      <c r="A228">
        <v>120507</v>
      </c>
      <c r="B228" s="2" t="s">
        <v>191</v>
      </c>
      <c r="C228" s="2" t="s">
        <v>447</v>
      </c>
      <c r="D228" s="2" t="s">
        <v>562</v>
      </c>
      <c r="E228" s="4">
        <f t="shared" si="3"/>
        <v>1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1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  <c r="CT228">
        <f>+Casos_PN_CORR[[#This Row],[43992]]-Casos_PN_CORR[[#This Row],[43991]]</f>
        <v>0</v>
      </c>
      <c r="CU228">
        <f>+Casos_PN_CORR[[#This Row],[43993]]-Casos_PN_CORR[[#This Row],[43992]]</f>
        <v>0</v>
      </c>
    </row>
    <row r="229" spans="1:99" ht="24">
      <c r="A229">
        <v>120511</v>
      </c>
      <c r="B229" s="2" t="s">
        <v>191</v>
      </c>
      <c r="C229" s="2" t="s">
        <v>447</v>
      </c>
      <c r="D229" s="2" t="s">
        <v>563</v>
      </c>
      <c r="E229" s="4">
        <f t="shared" si="3"/>
        <v>1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1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  <c r="CT229">
        <f>+Casos_PN_CORR[[#This Row],[43992]]-Casos_PN_CORR[[#This Row],[43991]]</f>
        <v>0</v>
      </c>
      <c r="CU229">
        <f>+Casos_PN_CORR[[#This Row],[43993]]-Casos_PN_CORR[[#This Row],[43992]]</f>
        <v>0</v>
      </c>
    </row>
    <row r="230" spans="1:99">
      <c r="A230">
        <v>40903</v>
      </c>
      <c r="B230" s="2" t="s">
        <v>154</v>
      </c>
      <c r="C230" s="2" t="s">
        <v>361</v>
      </c>
      <c r="D230" s="2" t="s">
        <v>564</v>
      </c>
      <c r="E230" s="4">
        <f t="shared" si="3"/>
        <v>1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1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  <c r="CT230">
        <f>+Casos_PN_CORR[[#This Row],[43992]]-Casos_PN_CORR[[#This Row],[43991]]</f>
        <v>0</v>
      </c>
      <c r="CU230">
        <f>+Casos_PN_CORR[[#This Row],[43993]]-Casos_PN_CORR[[#This Row],[43992]]</f>
        <v>0</v>
      </c>
    </row>
    <row r="231" spans="1:99">
      <c r="A231">
        <v>20303</v>
      </c>
      <c r="B231" s="2" t="s">
        <v>212</v>
      </c>
      <c r="C231" s="2" t="s">
        <v>245</v>
      </c>
      <c r="D231" s="2" t="s">
        <v>565</v>
      </c>
      <c r="E231" s="4">
        <f t="shared" si="3"/>
        <v>1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1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0</v>
      </c>
      <c r="CT231">
        <f>+Casos_PN_CORR[[#This Row],[43992]]-Casos_PN_CORR[[#This Row],[43991]]</f>
        <v>0</v>
      </c>
      <c r="CU231">
        <f>+Casos_PN_CORR[[#This Row],[43993]]-Casos_PN_CORR[[#This Row],[43992]]</f>
        <v>0</v>
      </c>
    </row>
    <row r="232" spans="1:99">
      <c r="A232">
        <v>90205</v>
      </c>
      <c r="B232" s="2" t="s">
        <v>114</v>
      </c>
      <c r="C232" s="2" t="s">
        <v>435</v>
      </c>
      <c r="D232" s="2" t="s">
        <v>565</v>
      </c>
      <c r="E232" s="4">
        <f t="shared" si="3"/>
        <v>1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1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  <c r="CT232">
        <f>+Casos_PN_CORR[[#This Row],[43992]]-Casos_PN_CORR[[#This Row],[43991]]</f>
        <v>0</v>
      </c>
      <c r="CU232">
        <f>+Casos_PN_CORR[[#This Row],[43993]]-Casos_PN_CORR[[#This Row],[43992]]</f>
        <v>0</v>
      </c>
    </row>
    <row r="233" spans="1:99">
      <c r="A233">
        <v>90505</v>
      </c>
      <c r="B233" s="2" t="s">
        <v>114</v>
      </c>
      <c r="C233" s="2" t="s">
        <v>308</v>
      </c>
      <c r="D233" s="2" t="s">
        <v>566</v>
      </c>
      <c r="E233" s="4">
        <f t="shared" si="3"/>
        <v>1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1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0</v>
      </c>
      <c r="CT233">
        <f>+Casos_PN_CORR[[#This Row],[43992]]-Casos_PN_CORR[[#This Row],[43991]]</f>
        <v>0</v>
      </c>
      <c r="CU233">
        <f>+Casos_PN_CORR[[#This Row],[43993]]-Casos_PN_CORR[[#This Row],[43992]]</f>
        <v>0</v>
      </c>
    </row>
    <row r="234" spans="1:99">
      <c r="A234">
        <v>40904</v>
      </c>
      <c r="B234" s="2" t="s">
        <v>154</v>
      </c>
      <c r="C234" s="2" t="s">
        <v>361</v>
      </c>
      <c r="D234" s="2" t="s">
        <v>567</v>
      </c>
      <c r="E234" s="4">
        <f t="shared" si="3"/>
        <v>1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1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0</v>
      </c>
      <c r="CT234">
        <f>+Casos_PN_CORR[[#This Row],[43992]]-Casos_PN_CORR[[#This Row],[43991]]</f>
        <v>0</v>
      </c>
      <c r="CU234">
        <f>+Casos_PN_CORR[[#This Row],[43993]]-Casos_PN_CORR[[#This Row],[43992]]</f>
        <v>0</v>
      </c>
    </row>
    <row r="235" spans="1:99" ht="24">
      <c r="A235">
        <v>50201</v>
      </c>
      <c r="B235" s="2" t="s">
        <v>151</v>
      </c>
      <c r="C235" s="2" t="s">
        <v>152</v>
      </c>
      <c r="D235" s="2" t="s">
        <v>568</v>
      </c>
      <c r="E235" s="4">
        <f t="shared" si="3"/>
        <v>1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1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  <c r="CT235">
        <f>+Casos_PN_CORR[[#This Row],[43992]]-Casos_PN_CORR[[#This Row],[43991]]</f>
        <v>0</v>
      </c>
      <c r="CU235">
        <f>+Casos_PN_CORR[[#This Row],[43993]]-Casos_PN_CORR[[#This Row],[43992]]</f>
        <v>0</v>
      </c>
    </row>
    <row r="236" spans="1:99">
      <c r="A236">
        <v>20204</v>
      </c>
      <c r="B236" s="2" t="s">
        <v>212</v>
      </c>
      <c r="C236" s="2" t="s">
        <v>217</v>
      </c>
      <c r="D236" s="2" t="s">
        <v>569</v>
      </c>
      <c r="E236" s="4">
        <f t="shared" si="3"/>
        <v>1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1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  <c r="CT236">
        <f>+Casos_PN_CORR[[#This Row],[43992]]-Casos_PN_CORR[[#This Row],[43991]]</f>
        <v>0</v>
      </c>
      <c r="CU236">
        <f>+Casos_PN_CORR[[#This Row],[43993]]-Casos_PN_CORR[[#This Row],[43992]]</f>
        <v>0</v>
      </c>
    </row>
    <row r="237" spans="1:99">
      <c r="A237">
        <v>60703</v>
      </c>
      <c r="B237" s="2" t="s">
        <v>158</v>
      </c>
      <c r="C237" s="2" t="s">
        <v>353</v>
      </c>
      <c r="D237" s="2" t="s">
        <v>570</v>
      </c>
      <c r="E237" s="4">
        <f t="shared" si="3"/>
        <v>1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1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  <c r="CT237">
        <f>+Casos_PN_CORR[[#This Row],[43992]]-Casos_PN_CORR[[#This Row],[43991]]</f>
        <v>0</v>
      </c>
      <c r="CU237">
        <f>+Casos_PN_CORR[[#This Row],[43993]]-Casos_PN_CORR[[#This Row],[43992]]</f>
        <v>0</v>
      </c>
    </row>
    <row r="238" spans="1:99">
      <c r="A238">
        <v>90506</v>
      </c>
      <c r="B238" s="2" t="s">
        <v>114</v>
      </c>
      <c r="C238" s="2" t="s">
        <v>308</v>
      </c>
      <c r="D238" s="2" t="s">
        <v>570</v>
      </c>
      <c r="E238" s="4">
        <f t="shared" si="3"/>
        <v>1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1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  <c r="CT238">
        <f>+Casos_PN_CORR[[#This Row],[43992]]-Casos_PN_CORR[[#This Row],[43991]]</f>
        <v>0</v>
      </c>
      <c r="CU238">
        <f>+Casos_PN_CORR[[#This Row],[43993]]-Casos_PN_CORR[[#This Row],[43992]]</f>
        <v>0</v>
      </c>
    </row>
    <row r="239" spans="1:99">
      <c r="A239">
        <v>20103</v>
      </c>
      <c r="B239" s="2" t="s">
        <v>212</v>
      </c>
      <c r="C239" s="2" t="s">
        <v>219</v>
      </c>
      <c r="D239" s="2" t="s">
        <v>262</v>
      </c>
      <c r="E239" s="4">
        <f t="shared" si="3"/>
        <v>1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0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1</v>
      </c>
      <c r="CT239">
        <f>+Casos_PN_CORR[[#This Row],[43992]]-Casos_PN_CORR[[#This Row],[43991]]</f>
        <v>0</v>
      </c>
      <c r="CU239">
        <f>+Casos_PN_CORR[[#This Row],[43993]]-Casos_PN_CORR[[#This Row],[43992]]</f>
        <v>0</v>
      </c>
    </row>
    <row r="240" spans="1:99">
      <c r="A240">
        <v>10214</v>
      </c>
      <c r="B240" s="2" t="s">
        <v>163</v>
      </c>
      <c r="C240" s="2" t="s">
        <v>164</v>
      </c>
      <c r="D240" s="2" t="s">
        <v>288</v>
      </c>
      <c r="E240" s="4">
        <f t="shared" si="3"/>
        <v>1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0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1</v>
      </c>
      <c r="CT240">
        <f>+Casos_PN_CORR[[#This Row],[43992]]-Casos_PN_CORR[[#This Row],[43991]]</f>
        <v>0</v>
      </c>
      <c r="CU240">
        <f>+Casos_PN_CORR[[#This Row],[43993]]-Casos_PN_CORR[[#This Row],[43992]]</f>
        <v>0</v>
      </c>
    </row>
    <row r="241" spans="1:99">
      <c r="A241">
        <v>40103</v>
      </c>
      <c r="B241" s="2" t="s">
        <v>154</v>
      </c>
      <c r="C241" s="2" t="s">
        <v>155</v>
      </c>
      <c r="D241" s="2" t="s">
        <v>231</v>
      </c>
      <c r="E241" s="4">
        <f t="shared" si="3"/>
        <v>1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  <c r="CT241">
        <f>+Casos_PN_CORR[[#This Row],[43992]]-Casos_PN_CORR[[#This Row],[43991]]</f>
        <v>0</v>
      </c>
      <c r="CU241">
        <f>+Casos_PN_CORR[[#This Row],[43993]]-Casos_PN_CORR[[#This Row],[43992]]</f>
        <v>0</v>
      </c>
    </row>
    <row r="242" spans="1:99">
      <c r="A242">
        <v>10204</v>
      </c>
      <c r="B242" s="2" t="s">
        <v>163</v>
      </c>
      <c r="C242" s="2" t="s">
        <v>164</v>
      </c>
      <c r="D242" s="2" t="s">
        <v>571</v>
      </c>
      <c r="E242" s="4">
        <f t="shared" si="3"/>
        <v>1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1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  <c r="CT242">
        <f>+Casos_PN_CORR[[#This Row],[43992]]-Casos_PN_CORR[[#This Row],[43991]]</f>
        <v>0</v>
      </c>
      <c r="CU242">
        <f>+Casos_PN_CORR[[#This Row],[43993]]-Casos_PN_CORR[[#This Row],[43992]]</f>
        <v>0</v>
      </c>
    </row>
    <row r="243" spans="1:99">
      <c r="A243">
        <v>60406</v>
      </c>
      <c r="B243" s="2" t="s">
        <v>158</v>
      </c>
      <c r="C243" s="2" t="s">
        <v>332</v>
      </c>
      <c r="D243" s="2" t="s">
        <v>572</v>
      </c>
      <c r="E243" s="4">
        <f t="shared" si="3"/>
        <v>1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1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  <c r="CT243">
        <f>+Casos_PN_CORR[[#This Row],[43992]]-Casos_PN_CORR[[#This Row],[43991]]</f>
        <v>0</v>
      </c>
      <c r="CU243">
        <f>+Casos_PN_CORR[[#This Row],[43993]]-Casos_PN_CORR[[#This Row],[43992]]</f>
        <v>0</v>
      </c>
    </row>
    <row r="244" spans="1:99">
      <c r="A244">
        <v>60204</v>
      </c>
      <c r="B244" s="2" t="s">
        <v>158</v>
      </c>
      <c r="C244" s="2" t="s">
        <v>350</v>
      </c>
      <c r="D244" s="2" t="s">
        <v>573</v>
      </c>
      <c r="E244" s="4">
        <f t="shared" si="3"/>
        <v>1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1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  <c r="CT244">
        <f>+Casos_PN_CORR[[#This Row],[43992]]-Casos_PN_CORR[[#This Row],[43991]]</f>
        <v>0</v>
      </c>
      <c r="CU244">
        <f>+Casos_PN_CORR[[#This Row],[43993]]-Casos_PN_CORR[[#This Row],[43992]]</f>
        <v>0</v>
      </c>
    </row>
    <row r="245" spans="1:99">
      <c r="A245">
        <v>20205</v>
      </c>
      <c r="B245" s="2" t="s">
        <v>212</v>
      </c>
      <c r="C245" s="2" t="s">
        <v>217</v>
      </c>
      <c r="D245" s="2" t="s">
        <v>395</v>
      </c>
      <c r="E245" s="4">
        <f t="shared" si="3"/>
        <v>1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  <c r="CT245">
        <f>+Casos_PN_CORR[[#This Row],[43992]]-Casos_PN_CORR[[#This Row],[43991]]</f>
        <v>0</v>
      </c>
      <c r="CU245">
        <f>+Casos_PN_CORR[[#This Row],[43993]]-Casos_PN_CORR[[#This Row],[43992]]</f>
        <v>0</v>
      </c>
    </row>
    <row r="246" spans="1:99">
      <c r="A246">
        <v>120106</v>
      </c>
      <c r="B246" s="2" t="s">
        <v>191</v>
      </c>
      <c r="C246" s="2" t="s">
        <v>289</v>
      </c>
      <c r="D246" s="2" t="s">
        <v>574</v>
      </c>
      <c r="E246" s="4">
        <f t="shared" si="3"/>
        <v>1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1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  <c r="CT246">
        <f>+Casos_PN_CORR[[#This Row],[43992]]-Casos_PN_CORR[[#This Row],[43991]]</f>
        <v>0</v>
      </c>
      <c r="CU246">
        <f>+Casos_PN_CORR[[#This Row],[43993]]-Casos_PN_CORR[[#This Row],[43992]]</f>
        <v>0</v>
      </c>
    </row>
    <row r="247" spans="1:99">
      <c r="A247">
        <v>60408</v>
      </c>
      <c r="B247" s="2" t="s">
        <v>158</v>
      </c>
      <c r="C247" s="2" t="s">
        <v>332</v>
      </c>
      <c r="D247" s="2" t="s">
        <v>575</v>
      </c>
      <c r="E247" s="4">
        <f t="shared" si="3"/>
        <v>1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1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  <c r="CT247">
        <f>+Casos_PN_CORR[[#This Row],[43992]]-Casos_PN_CORR[[#This Row],[43991]]</f>
        <v>0</v>
      </c>
      <c r="CU247">
        <f>+Casos_PN_CORR[[#This Row],[43993]]-Casos_PN_CORR[[#This Row],[43992]]</f>
        <v>0</v>
      </c>
    </row>
    <row r="248" spans="1:99">
      <c r="A248">
        <v>80823</v>
      </c>
      <c r="B248" s="2" t="s">
        <v>99</v>
      </c>
      <c r="C248" s="2" t="s">
        <v>99</v>
      </c>
      <c r="D248" s="2" t="s">
        <v>122</v>
      </c>
      <c r="E248" s="4">
        <f t="shared" si="3"/>
        <v>1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1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0</v>
      </c>
      <c r="CT248">
        <f>+Casos_PN_CORR[[#This Row],[43992]]-Casos_PN_CORR[[#This Row],[43991]]</f>
        <v>0</v>
      </c>
      <c r="CU248">
        <f>+Casos_PN_CORR[[#This Row],[43993]]-Casos_PN_CORR[[#This Row],[43992]]</f>
        <v>0</v>
      </c>
    </row>
    <row r="249" spans="1:99">
      <c r="A249">
        <v>70407</v>
      </c>
      <c r="B249" s="2" t="s">
        <v>268</v>
      </c>
      <c r="C249" s="2" t="s">
        <v>328</v>
      </c>
      <c r="D249" s="2" t="s">
        <v>576</v>
      </c>
      <c r="E249" s="4">
        <f t="shared" si="3"/>
        <v>1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1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  <c r="CT249">
        <f>+Casos_PN_CORR[[#This Row],[43992]]-Casos_PN_CORR[[#This Row],[43991]]</f>
        <v>0</v>
      </c>
      <c r="CU249">
        <f>+Casos_PN_CORR[[#This Row],[43993]]-Casos_PN_CORR[[#This Row],[43992]]</f>
        <v>0</v>
      </c>
    </row>
    <row r="250" spans="1:99">
      <c r="A250">
        <v>130707</v>
      </c>
      <c r="B250" s="2" t="s">
        <v>102</v>
      </c>
      <c r="C250" s="2" t="s">
        <v>138</v>
      </c>
      <c r="D250" s="2" t="s">
        <v>233</v>
      </c>
      <c r="E250" s="4">
        <f t="shared" si="3"/>
        <v>1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1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0</v>
      </c>
      <c r="CT250">
        <f>+Casos_PN_CORR[[#This Row],[43992]]-Casos_PN_CORR[[#This Row],[43991]]</f>
        <v>0</v>
      </c>
      <c r="CU250">
        <f>+Casos_PN_CORR[[#This Row],[43993]]-Casos_PN_CORR[[#This Row],[43992]]</f>
        <v>0</v>
      </c>
    </row>
    <row r="251" spans="1:99">
      <c r="A251">
        <v>10216</v>
      </c>
      <c r="B251" s="2" t="s">
        <v>163</v>
      </c>
      <c r="C251" s="2" t="s">
        <v>164</v>
      </c>
      <c r="D251" s="2" t="s">
        <v>221</v>
      </c>
      <c r="E251" s="4">
        <f t="shared" si="3"/>
        <v>1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1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0</v>
      </c>
      <c r="CT251">
        <f>+Casos_PN_CORR[[#This Row],[43992]]-Casos_PN_CORR[[#This Row],[43991]]</f>
        <v>0</v>
      </c>
      <c r="CU251">
        <f>+Casos_PN_CORR[[#This Row],[43993]]-Casos_PN_CORR[[#This Row],[43992]]</f>
        <v>0</v>
      </c>
    </row>
    <row r="252" spans="1:99">
      <c r="A252">
        <v>10215</v>
      </c>
      <c r="B252" s="2" t="s">
        <v>163</v>
      </c>
      <c r="C252" s="2" t="s">
        <v>164</v>
      </c>
      <c r="D252" s="2" t="s">
        <v>240</v>
      </c>
      <c r="E252" s="4">
        <f t="shared" si="3"/>
        <v>1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1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0</v>
      </c>
      <c r="CT252">
        <f>+Casos_PN_CORR[[#This Row],[43992]]-Casos_PN_CORR[[#This Row],[43991]]</f>
        <v>0</v>
      </c>
      <c r="CU252">
        <f>+Casos_PN_CORR[[#This Row],[43993]]-Casos_PN_CORR[[#This Row],[43992]]</f>
        <v>0</v>
      </c>
    </row>
    <row r="253" spans="1:99">
      <c r="A253">
        <v>10217</v>
      </c>
      <c r="B253" s="2" t="s">
        <v>163</v>
      </c>
      <c r="C253" s="2" t="s">
        <v>164</v>
      </c>
      <c r="D253" s="2" t="s">
        <v>204</v>
      </c>
      <c r="E253" s="4">
        <f t="shared" si="3"/>
        <v>1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0</v>
      </c>
      <c r="CT253">
        <f>+Casos_PN_CORR[[#This Row],[43992]]-Casos_PN_CORR[[#This Row],[43991]]</f>
        <v>0</v>
      </c>
      <c r="CU253">
        <f>+Casos_PN_CORR[[#This Row],[43993]]-Casos_PN_CORR[[#This Row],[43992]]</f>
        <v>0</v>
      </c>
    </row>
    <row r="254" spans="1:99">
      <c r="A254">
        <v>70707</v>
      </c>
      <c r="B254" s="2" t="s">
        <v>268</v>
      </c>
      <c r="C254" s="2" t="s">
        <v>453</v>
      </c>
      <c r="D254" s="2" t="s">
        <v>577</v>
      </c>
      <c r="E254" s="4">
        <f t="shared" si="3"/>
        <v>1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1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0</v>
      </c>
      <c r="CT254">
        <f>+Casos_PN_CORR[[#This Row],[43992]]-Casos_PN_CORR[[#This Row],[43991]]</f>
        <v>0</v>
      </c>
      <c r="CU254">
        <f>+Casos_PN_CORR[[#This Row],[43993]]-Casos_PN_CORR[[#This Row],[43992]]</f>
        <v>0</v>
      </c>
    </row>
    <row r="255" spans="1:99">
      <c r="A255">
        <v>50104</v>
      </c>
      <c r="B255" s="2" t="s">
        <v>151</v>
      </c>
      <c r="C255" s="2" t="s">
        <v>269</v>
      </c>
      <c r="D255" s="2" t="s">
        <v>578</v>
      </c>
      <c r="E255" s="4">
        <f t="shared" si="3"/>
        <v>1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1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  <c r="CT255">
        <f>+Casos_PN_CORR[[#This Row],[43992]]-Casos_PN_CORR[[#This Row],[43991]]</f>
        <v>0</v>
      </c>
      <c r="CU255">
        <f>+Casos_PN_CORR[[#This Row],[43993]]-Casos_PN_CORR[[#This Row],[43992]]</f>
        <v>0</v>
      </c>
    </row>
    <row r="256" spans="1:99">
      <c r="A256">
        <v>90906</v>
      </c>
      <c r="B256" s="2" t="s">
        <v>114</v>
      </c>
      <c r="C256" s="2" t="s">
        <v>181</v>
      </c>
      <c r="D256" s="2" t="s">
        <v>579</v>
      </c>
      <c r="E256" s="4">
        <f t="shared" si="3"/>
        <v>1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1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  <c r="CT256">
        <f>+Casos_PN_CORR[[#This Row],[43992]]-Casos_PN_CORR[[#This Row],[43991]]</f>
        <v>0</v>
      </c>
      <c r="CU256">
        <f>+Casos_PN_CORR[[#This Row],[43993]]-Casos_PN_CORR[[#This Row],[43992]]</f>
        <v>0</v>
      </c>
    </row>
    <row r="257" spans="1:99">
      <c r="A257">
        <v>30304</v>
      </c>
      <c r="B257" s="2" t="s">
        <v>144</v>
      </c>
      <c r="C257" s="2" t="s">
        <v>424</v>
      </c>
      <c r="D257" s="2" t="s">
        <v>580</v>
      </c>
      <c r="E257" s="4">
        <f t="shared" si="3"/>
        <v>1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1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  <c r="CT257">
        <f>+Casos_PN_CORR[[#This Row],[43992]]-Casos_PN_CORR[[#This Row],[43991]]</f>
        <v>0</v>
      </c>
      <c r="CU257">
        <f>+Casos_PN_CORR[[#This Row],[43993]]-Casos_PN_CORR[[#This Row],[43992]]</f>
        <v>0</v>
      </c>
    </row>
    <row r="258" spans="1:99">
      <c r="A258">
        <v>90602</v>
      </c>
      <c r="B258" s="2" t="s">
        <v>114</v>
      </c>
      <c r="C258" s="2" t="s">
        <v>302</v>
      </c>
      <c r="D258" s="2" t="s">
        <v>581</v>
      </c>
      <c r="E258" s="4">
        <f t="shared" si="3"/>
        <v>1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1</v>
      </c>
      <c r="CT258">
        <f>+Casos_PN_CORR[[#This Row],[43992]]-Casos_PN_CORR[[#This Row],[43991]]</f>
        <v>0</v>
      </c>
      <c r="CU258">
        <f>+Casos_PN_CORR[[#This Row],[43993]]-Casos_PN_CORR[[#This Row],[43992]]</f>
        <v>0</v>
      </c>
    </row>
    <row r="259" spans="1:99">
      <c r="A259">
        <v>40505</v>
      </c>
      <c r="B259" s="2" t="s">
        <v>154</v>
      </c>
      <c r="C259" s="2" t="s">
        <v>236</v>
      </c>
      <c r="D259" s="2" t="s">
        <v>582</v>
      </c>
      <c r="E259" s="4">
        <f t="shared" si="3"/>
        <v>1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1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  <c r="CT259">
        <f>+Casos_PN_CORR[[#This Row],[43992]]-Casos_PN_CORR[[#This Row],[43991]]</f>
        <v>0</v>
      </c>
      <c r="CU259">
        <f>+Casos_PN_CORR[[#This Row],[43993]]-Casos_PN_CORR[[#This Row],[43992]]</f>
        <v>0</v>
      </c>
    </row>
    <row r="260" spans="1:99">
      <c r="A260">
        <v>80603</v>
      </c>
      <c r="B260" s="2" t="s">
        <v>99</v>
      </c>
      <c r="C260" s="2" t="s">
        <v>471</v>
      </c>
      <c r="D260" s="2" t="s">
        <v>583</v>
      </c>
      <c r="E260" s="4">
        <f t="shared" ref="E260:E323" si="4">SUM(F260:AEZ260)</f>
        <v>1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1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  <c r="CT260">
        <f>+Casos_PN_CORR[[#This Row],[43992]]-Casos_PN_CORR[[#This Row],[43991]]</f>
        <v>0</v>
      </c>
      <c r="CU260">
        <f>+Casos_PN_CORR[[#This Row],[43993]]-Casos_PN_CORR[[#This Row],[43992]]</f>
        <v>0</v>
      </c>
    </row>
    <row r="261" spans="1:99">
      <c r="A261">
        <v>40304</v>
      </c>
      <c r="B261" s="2" t="s">
        <v>154</v>
      </c>
      <c r="C261" s="2" t="s">
        <v>253</v>
      </c>
      <c r="D261" s="2" t="s">
        <v>584</v>
      </c>
      <c r="E261" s="4">
        <f t="shared" si="4"/>
        <v>1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1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  <c r="CT261">
        <f>+Casos_PN_CORR[[#This Row],[43992]]-Casos_PN_CORR[[#This Row],[43991]]</f>
        <v>0</v>
      </c>
      <c r="CU261">
        <f>+Casos_PN_CORR[[#This Row],[43993]]-Casos_PN_CORR[[#This Row],[43992]]</f>
        <v>0</v>
      </c>
    </row>
    <row r="262" spans="1:99">
      <c r="A262">
        <v>10203</v>
      </c>
      <c r="B262" s="2" t="s">
        <v>163</v>
      </c>
      <c r="C262" s="2" t="s">
        <v>164</v>
      </c>
      <c r="D262" s="2" t="s">
        <v>255</v>
      </c>
      <c r="E262" s="4">
        <f t="shared" si="4"/>
        <v>1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0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1</v>
      </c>
      <c r="CT262">
        <f>+Casos_PN_CORR[[#This Row],[43992]]-Casos_PN_CORR[[#This Row],[43991]]</f>
        <v>0</v>
      </c>
      <c r="CU262">
        <f>+Casos_PN_CORR[[#This Row],[43993]]-Casos_PN_CORR[[#This Row],[43992]]</f>
        <v>0</v>
      </c>
    </row>
    <row r="263" spans="1:99">
      <c r="A263">
        <v>40605</v>
      </c>
      <c r="B263" s="2" t="s">
        <v>154</v>
      </c>
      <c r="C263" s="2" t="s">
        <v>171</v>
      </c>
      <c r="D263" s="2" t="s">
        <v>585</v>
      </c>
      <c r="E263" s="4">
        <f t="shared" si="4"/>
        <v>1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1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  <c r="CT263">
        <f>+Casos_PN_CORR[[#This Row],[43992]]-Casos_PN_CORR[[#This Row],[43991]]</f>
        <v>0</v>
      </c>
      <c r="CU263">
        <f>+Casos_PN_CORR[[#This Row],[43993]]-Casos_PN_CORR[[#This Row],[43992]]</f>
        <v>0</v>
      </c>
    </row>
    <row r="264" spans="1:99">
      <c r="A264">
        <v>130708</v>
      </c>
      <c r="B264" s="2" t="s">
        <v>102</v>
      </c>
      <c r="C264" s="2" t="s">
        <v>138</v>
      </c>
      <c r="D264" s="2" t="s">
        <v>141</v>
      </c>
      <c r="E264" s="4">
        <f t="shared" si="4"/>
        <v>1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0</v>
      </c>
      <c r="CT264">
        <f>+Casos_PN_CORR[[#This Row],[43992]]-Casos_PN_CORR[[#This Row],[43991]]</f>
        <v>0</v>
      </c>
      <c r="CU264">
        <f>+Casos_PN_CORR[[#This Row],[43993]]-Casos_PN_CORR[[#This Row],[43992]]</f>
        <v>0</v>
      </c>
    </row>
    <row r="265" spans="1:99">
      <c r="A265">
        <v>40801</v>
      </c>
      <c r="B265" s="2" t="s">
        <v>154</v>
      </c>
      <c r="C265" s="2" t="s">
        <v>280</v>
      </c>
      <c r="D265" s="2" t="s">
        <v>280</v>
      </c>
      <c r="E265" s="4">
        <f t="shared" si="4"/>
        <v>1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1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  <c r="CT265">
        <f>+Casos_PN_CORR[[#This Row],[43992]]-Casos_PN_CORR[[#This Row],[43991]]</f>
        <v>0</v>
      </c>
      <c r="CU265">
        <f>+Casos_PN_CORR[[#This Row],[43993]]-Casos_PN_CORR[[#This Row],[43992]]</f>
        <v>0</v>
      </c>
    </row>
    <row r="266" spans="1:99">
      <c r="A266">
        <v>70708</v>
      </c>
      <c r="B266" s="2" t="s">
        <v>268</v>
      </c>
      <c r="C266" s="2" t="s">
        <v>453</v>
      </c>
      <c r="D266" s="2" t="s">
        <v>586</v>
      </c>
      <c r="E266" s="4">
        <f t="shared" si="4"/>
        <v>1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1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  <c r="CT266">
        <f>+Casos_PN_CORR[[#This Row],[43992]]-Casos_PN_CORR[[#This Row],[43991]]</f>
        <v>0</v>
      </c>
      <c r="CU266">
        <f>+Casos_PN_CORR[[#This Row],[43993]]-Casos_PN_CORR[[#This Row],[43992]]</f>
        <v>0</v>
      </c>
    </row>
    <row r="267" spans="1:99">
      <c r="A267">
        <v>70101</v>
      </c>
      <c r="B267" s="2" t="s">
        <v>268</v>
      </c>
      <c r="C267" s="2" t="s">
        <v>400</v>
      </c>
      <c r="D267" s="2" t="s">
        <v>587</v>
      </c>
      <c r="E267" s="4">
        <f t="shared" si="4"/>
        <v>1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1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  <c r="CT267">
        <f>+Casos_PN_CORR[[#This Row],[43992]]-Casos_PN_CORR[[#This Row],[43991]]</f>
        <v>0</v>
      </c>
      <c r="CU267">
        <f>+Casos_PN_CORR[[#This Row],[43993]]-Casos_PN_CORR[[#This Row],[43992]]</f>
        <v>0</v>
      </c>
    </row>
    <row r="268" spans="1:99">
      <c r="A268">
        <v>70104</v>
      </c>
      <c r="B268" s="2" t="s">
        <v>268</v>
      </c>
      <c r="C268" s="2" t="s">
        <v>400</v>
      </c>
      <c r="D268" s="2" t="s">
        <v>588</v>
      </c>
      <c r="E268" s="4">
        <f t="shared" si="4"/>
        <v>1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1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  <c r="CT268">
        <f>+Casos_PN_CORR[[#This Row],[43992]]-Casos_PN_CORR[[#This Row],[43991]]</f>
        <v>0</v>
      </c>
      <c r="CU268">
        <f>+Casos_PN_CORR[[#This Row],[43993]]-Casos_PN_CORR[[#This Row],[43992]]</f>
        <v>0</v>
      </c>
    </row>
    <row r="269" spans="1:99">
      <c r="A269">
        <v>40104</v>
      </c>
      <c r="B269" s="2" t="s">
        <v>154</v>
      </c>
      <c r="C269" s="2" t="s">
        <v>155</v>
      </c>
      <c r="D269" s="2" t="s">
        <v>396</v>
      </c>
      <c r="E269" s="4">
        <f t="shared" si="4"/>
        <v>1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  <c r="CT269">
        <f>+Casos_PN_CORR[[#This Row],[43992]]-Casos_PN_CORR[[#This Row],[43991]]</f>
        <v>0</v>
      </c>
      <c r="CU269">
        <f>+Casos_PN_CORR[[#This Row],[43993]]-Casos_PN_CORR[[#This Row],[43992]]</f>
        <v>0</v>
      </c>
    </row>
    <row r="270" spans="1:99">
      <c r="A270">
        <v>91106</v>
      </c>
      <c r="B270" s="2" t="s">
        <v>114</v>
      </c>
      <c r="C270" s="2" t="s">
        <v>186</v>
      </c>
      <c r="D270" s="2" t="s">
        <v>396</v>
      </c>
      <c r="E270" s="4">
        <f t="shared" si="4"/>
        <v>1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1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  <c r="CT270">
        <f>+Casos_PN_CORR[[#This Row],[43992]]-Casos_PN_CORR[[#This Row],[43991]]</f>
        <v>0</v>
      </c>
      <c r="CU270">
        <f>+Casos_PN_CORR[[#This Row],[43993]]-Casos_PN_CORR[[#This Row],[43992]]</f>
        <v>0</v>
      </c>
    </row>
    <row r="271" spans="1:99">
      <c r="A271">
        <v>40305</v>
      </c>
      <c r="B271" s="2" t="s">
        <v>154</v>
      </c>
      <c r="C271" s="2" t="s">
        <v>253</v>
      </c>
      <c r="D271" s="2" t="s">
        <v>589</v>
      </c>
      <c r="E271" s="4">
        <f t="shared" si="4"/>
        <v>1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1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  <c r="CT271">
        <f>+Casos_PN_CORR[[#This Row],[43992]]-Casos_PN_CORR[[#This Row],[43991]]</f>
        <v>0</v>
      </c>
      <c r="CU271">
        <f>+Casos_PN_CORR[[#This Row],[43993]]-Casos_PN_CORR[[#This Row],[43992]]</f>
        <v>0</v>
      </c>
    </row>
    <row r="272" spans="1:99">
      <c r="A272">
        <v>120508</v>
      </c>
      <c r="B272" s="2" t="s">
        <v>191</v>
      </c>
      <c r="C272" s="2" t="s">
        <v>447</v>
      </c>
      <c r="D272" s="2" t="s">
        <v>590</v>
      </c>
      <c r="E272" s="4">
        <f t="shared" si="4"/>
        <v>1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1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  <c r="CT272">
        <f>+Casos_PN_CORR[[#This Row],[43992]]-Casos_PN_CORR[[#This Row],[43991]]</f>
        <v>0</v>
      </c>
      <c r="CU272">
        <f>+Casos_PN_CORR[[#This Row],[43993]]-Casos_PN_CORR[[#This Row],[43992]]</f>
        <v>0</v>
      </c>
    </row>
    <row r="273" spans="1:99">
      <c r="A273">
        <v>130904</v>
      </c>
      <c r="B273" s="2" t="s">
        <v>102</v>
      </c>
      <c r="C273" s="2" t="s">
        <v>322</v>
      </c>
      <c r="D273" s="2" t="s">
        <v>590</v>
      </c>
      <c r="E273" s="4">
        <f t="shared" si="4"/>
        <v>1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1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  <c r="CT273">
        <f>+Casos_PN_CORR[[#This Row],[43992]]-Casos_PN_CORR[[#This Row],[43991]]</f>
        <v>0</v>
      </c>
      <c r="CU273">
        <f>+Casos_PN_CORR[[#This Row],[43993]]-Casos_PN_CORR[[#This Row],[43992]]</f>
        <v>0</v>
      </c>
    </row>
    <row r="274" spans="1:99">
      <c r="A274">
        <v>120509</v>
      </c>
      <c r="B274" s="2" t="s">
        <v>191</v>
      </c>
      <c r="C274" s="2" t="s">
        <v>447</v>
      </c>
      <c r="D274" s="2" t="s">
        <v>591</v>
      </c>
      <c r="E274" s="4">
        <f t="shared" si="4"/>
        <v>1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1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  <c r="CT274">
        <f>+Casos_PN_CORR[[#This Row],[43992]]-Casos_PN_CORR[[#This Row],[43991]]</f>
        <v>0</v>
      </c>
      <c r="CU274">
        <f>+Casos_PN_CORR[[#This Row],[43993]]-Casos_PN_CORR[[#This Row],[43992]]</f>
        <v>0</v>
      </c>
    </row>
    <row r="275" spans="1:99">
      <c r="A275">
        <v>20404</v>
      </c>
      <c r="B275" s="2" t="s">
        <v>212</v>
      </c>
      <c r="C275" s="2" t="s">
        <v>249</v>
      </c>
      <c r="D275" s="2" t="s">
        <v>592</v>
      </c>
      <c r="E275" s="4">
        <f t="shared" si="4"/>
        <v>1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1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  <c r="CT275">
        <f>+Casos_PN_CORR[[#This Row],[43992]]-Casos_PN_CORR[[#This Row],[43991]]</f>
        <v>0</v>
      </c>
      <c r="CU275">
        <f>+Casos_PN_CORR[[#This Row],[43993]]-Casos_PN_CORR[[#This Row],[43992]]</f>
        <v>0</v>
      </c>
    </row>
    <row r="276" spans="1:99">
      <c r="A276">
        <v>120803</v>
      </c>
      <c r="B276" s="2" t="s">
        <v>191</v>
      </c>
      <c r="C276" s="2" t="s">
        <v>192</v>
      </c>
      <c r="D276" s="2" t="s">
        <v>593</v>
      </c>
      <c r="E276" s="4">
        <f t="shared" si="4"/>
        <v>1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1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  <c r="CT276">
        <f>+Casos_PN_CORR[[#This Row],[43992]]-Casos_PN_CORR[[#This Row],[43991]]</f>
        <v>0</v>
      </c>
      <c r="CU276">
        <f>+Casos_PN_CORR[[#This Row],[43993]]-Casos_PN_CORR[[#This Row],[43992]]</f>
        <v>0</v>
      </c>
    </row>
    <row r="277" spans="1:99">
      <c r="A277">
        <v>120604</v>
      </c>
      <c r="B277" s="2" t="s">
        <v>191</v>
      </c>
      <c r="C277" s="2" t="s">
        <v>299</v>
      </c>
      <c r="D277" s="2" t="s">
        <v>594</v>
      </c>
      <c r="E277" s="4">
        <f t="shared" si="4"/>
        <v>1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1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  <c r="CT277">
        <f>+Casos_PN_CORR[[#This Row],[43992]]-Casos_PN_CORR[[#This Row],[43991]]</f>
        <v>0</v>
      </c>
      <c r="CU277">
        <f>+Casos_PN_CORR[[#This Row],[43993]]-Casos_PN_CORR[[#This Row],[43992]]</f>
        <v>0</v>
      </c>
    </row>
    <row r="278" spans="1:99">
      <c r="A278">
        <v>120402</v>
      </c>
      <c r="B278" s="2" t="s">
        <v>191</v>
      </c>
      <c r="C278" s="2" t="s">
        <v>493</v>
      </c>
      <c r="D278" s="2" t="s">
        <v>595</v>
      </c>
      <c r="E278" s="4">
        <f t="shared" si="4"/>
        <v>1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1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0</v>
      </c>
      <c r="CT278">
        <f>+Casos_PN_CORR[[#This Row],[43992]]-Casos_PN_CORR[[#This Row],[43991]]</f>
        <v>0</v>
      </c>
      <c r="CU278">
        <f>+Casos_PN_CORR[[#This Row],[43993]]-Casos_PN_CORR[[#This Row],[43992]]</f>
        <v>0</v>
      </c>
    </row>
    <row r="279" spans="1:99">
      <c r="A279">
        <v>120203</v>
      </c>
      <c r="B279" s="2" t="s">
        <v>191</v>
      </c>
      <c r="C279" s="2" t="s">
        <v>266</v>
      </c>
      <c r="D279" s="2" t="s">
        <v>304</v>
      </c>
      <c r="E279" s="4">
        <f t="shared" si="4"/>
        <v>1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0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1</v>
      </c>
      <c r="CT279">
        <f>+Casos_PN_CORR[[#This Row],[43992]]-Casos_PN_CORR[[#This Row],[43991]]</f>
        <v>0</v>
      </c>
      <c r="CU279">
        <f>+Casos_PN_CORR[[#This Row],[43993]]-Casos_PN_CORR[[#This Row],[43992]]</f>
        <v>0</v>
      </c>
    </row>
    <row r="280" spans="1:99">
      <c r="A280">
        <v>120204</v>
      </c>
      <c r="B280" s="2" t="s">
        <v>191</v>
      </c>
      <c r="C280" s="2" t="s">
        <v>266</v>
      </c>
      <c r="D280" s="2" t="s">
        <v>325</v>
      </c>
      <c r="E280" s="4">
        <f t="shared" si="4"/>
        <v>1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0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  <c r="CT280">
        <f>+Casos_PN_CORR[[#This Row],[43992]]-Casos_PN_CORR[[#This Row],[43991]]</f>
        <v>0</v>
      </c>
      <c r="CU280">
        <f>+Casos_PN_CORR[[#This Row],[43993]]-Casos_PN_CORR[[#This Row],[43992]]</f>
        <v>1</v>
      </c>
    </row>
    <row r="281" spans="1:99">
      <c r="A281">
        <v>120205</v>
      </c>
      <c r="B281" s="2" t="s">
        <v>191</v>
      </c>
      <c r="C281" s="2" t="s">
        <v>266</v>
      </c>
      <c r="D281" s="2" t="s">
        <v>397</v>
      </c>
      <c r="E281" s="4">
        <f t="shared" si="4"/>
        <v>1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0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  <c r="CT281">
        <f>+Casos_PN_CORR[[#This Row],[43992]]-Casos_PN_CORR[[#This Row],[43991]]</f>
        <v>0</v>
      </c>
      <c r="CU281">
        <f>+Casos_PN_CORR[[#This Row],[43993]]-Casos_PN_CORR[[#This Row],[43992]]</f>
        <v>1</v>
      </c>
    </row>
    <row r="282" spans="1:99">
      <c r="A282">
        <v>120206</v>
      </c>
      <c r="B282" s="2" t="s">
        <v>191</v>
      </c>
      <c r="C282" s="2" t="s">
        <v>266</v>
      </c>
      <c r="D282" s="2" t="s">
        <v>267</v>
      </c>
      <c r="E282" s="4">
        <f t="shared" si="4"/>
        <v>1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0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  <c r="CT282">
        <f>+Casos_PN_CORR[[#This Row],[43992]]-Casos_PN_CORR[[#This Row],[43991]]</f>
        <v>0</v>
      </c>
      <c r="CU282">
        <f>+Casos_PN_CORR[[#This Row],[43993]]-Casos_PN_CORR[[#This Row],[43992]]</f>
        <v>1</v>
      </c>
    </row>
    <row r="283" spans="1:99">
      <c r="A283">
        <v>120201</v>
      </c>
      <c r="B283" s="2" t="s">
        <v>191</v>
      </c>
      <c r="C283" s="2" t="s">
        <v>266</v>
      </c>
      <c r="D283" s="2" t="s">
        <v>596</v>
      </c>
      <c r="E283" s="4">
        <f t="shared" si="4"/>
        <v>1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  <c r="CT283">
        <f>+Casos_PN_CORR[[#This Row],[43992]]-Casos_PN_CORR[[#This Row],[43991]]</f>
        <v>0</v>
      </c>
      <c r="CU283">
        <f>+Casos_PN_CORR[[#This Row],[43993]]-Casos_PN_CORR[[#This Row],[43992]]</f>
        <v>1</v>
      </c>
    </row>
    <row r="284" spans="1:99">
      <c r="A284">
        <v>130709</v>
      </c>
      <c r="B284" s="2" t="s">
        <v>102</v>
      </c>
      <c r="C284" s="2" t="s">
        <v>138</v>
      </c>
      <c r="D284" s="2" t="s">
        <v>158</v>
      </c>
      <c r="E284" s="4">
        <f t="shared" si="4"/>
        <v>1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0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0</v>
      </c>
      <c r="CT284">
        <f>+Casos_PN_CORR[[#This Row],[43992]]-Casos_PN_CORR[[#This Row],[43991]]</f>
        <v>0</v>
      </c>
      <c r="CU284">
        <f>+Casos_PN_CORR[[#This Row],[43993]]-Casos_PN_CORR[[#This Row],[43992]]</f>
        <v>1</v>
      </c>
    </row>
    <row r="285" spans="1:99">
      <c r="A285">
        <v>91111</v>
      </c>
      <c r="B285" s="2" t="s">
        <v>114</v>
      </c>
      <c r="C285" s="2" t="s">
        <v>186</v>
      </c>
      <c r="D285" s="2" t="s">
        <v>398</v>
      </c>
      <c r="E285" s="4">
        <f t="shared" si="4"/>
        <v>1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0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  <c r="CT285">
        <f>+Casos_PN_CORR[[#This Row],[43992]]-Casos_PN_CORR[[#This Row],[43991]]</f>
        <v>0</v>
      </c>
      <c r="CU285">
        <f>+Casos_PN_CORR[[#This Row],[43993]]-Casos_PN_CORR[[#This Row],[43992]]</f>
        <v>1</v>
      </c>
    </row>
    <row r="286" spans="1:99">
      <c r="A286">
        <v>41201</v>
      </c>
      <c r="B286" s="2" t="s">
        <v>154</v>
      </c>
      <c r="C286" s="2" t="s">
        <v>430</v>
      </c>
      <c r="D286" s="2" t="s">
        <v>597</v>
      </c>
      <c r="E286" s="4">
        <f t="shared" si="4"/>
        <v>1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  <c r="CT286">
        <f>+Casos_PN_CORR[[#This Row],[43992]]-Casos_PN_CORR[[#This Row],[43991]]</f>
        <v>0</v>
      </c>
      <c r="CU286">
        <f>+Casos_PN_CORR[[#This Row],[43993]]-Casos_PN_CORR[[#This Row],[43992]]</f>
        <v>1</v>
      </c>
    </row>
    <row r="287" spans="1:99">
      <c r="A287">
        <v>40802</v>
      </c>
      <c r="B287" s="2" t="s">
        <v>154</v>
      </c>
      <c r="C287" s="2" t="s">
        <v>280</v>
      </c>
      <c r="D287" s="2" t="s">
        <v>598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  <c r="CT287">
        <f>+Casos_PN_CORR[[#This Row],[43992]]-Casos_PN_CORR[[#This Row],[43991]]</f>
        <v>0</v>
      </c>
      <c r="CU287">
        <f>+Casos_PN_CORR[[#This Row],[43993]]-Casos_PN_CORR[[#This Row],[43992]]</f>
        <v>0</v>
      </c>
    </row>
    <row r="288" spans="1:99">
      <c r="A288">
        <v>130710</v>
      </c>
      <c r="B288" s="2" t="s">
        <v>102</v>
      </c>
      <c r="C288" s="2" t="s">
        <v>138</v>
      </c>
      <c r="D288" s="2" t="s">
        <v>599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  <c r="CT288">
        <f>+Casos_PN_CORR[[#This Row],[43992]]-Casos_PN_CORR[[#This Row],[43991]]</f>
        <v>0</v>
      </c>
      <c r="CU288">
        <f>+Casos_PN_CORR[[#This Row],[43993]]-Casos_PN_CORR[[#This Row],[43992]]</f>
        <v>0</v>
      </c>
    </row>
    <row r="289" spans="1:99">
      <c r="A289">
        <v>70711</v>
      </c>
      <c r="B289" s="2" t="s">
        <v>268</v>
      </c>
      <c r="C289" s="2" t="s">
        <v>453</v>
      </c>
      <c r="D289" s="2" t="s">
        <v>600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  <c r="CT289">
        <f>+Casos_PN_CORR[[#This Row],[43992]]-Casos_PN_CORR[[#This Row],[43991]]</f>
        <v>0</v>
      </c>
      <c r="CU289">
        <f>+Casos_PN_CORR[[#This Row],[43993]]-Casos_PN_CORR[[#This Row],[43992]]</f>
        <v>0</v>
      </c>
    </row>
    <row r="290" spans="1:99">
      <c r="A290">
        <v>30404</v>
      </c>
      <c r="B290" s="2" t="s">
        <v>144</v>
      </c>
      <c r="C290" s="2" t="s">
        <v>330</v>
      </c>
      <c r="D290" s="2" t="s">
        <v>601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  <c r="CT290">
        <f>+Casos_PN_CORR[[#This Row],[43992]]-Casos_PN_CORR[[#This Row],[43991]]</f>
        <v>0</v>
      </c>
      <c r="CU290">
        <f>+Casos_PN_CORR[[#This Row],[43993]]-Casos_PN_CORR[[#This Row],[43992]]</f>
        <v>0</v>
      </c>
    </row>
    <row r="291" spans="1:99">
      <c r="A291">
        <v>130711</v>
      </c>
      <c r="B291" s="2" t="s">
        <v>102</v>
      </c>
      <c r="C291" s="2" t="s">
        <v>138</v>
      </c>
      <c r="D291" s="2" t="s">
        <v>437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  <c r="CT291">
        <f>+Casos_PN_CORR[[#This Row],[43992]]-Casos_PN_CORR[[#This Row],[43991]]</f>
        <v>0</v>
      </c>
      <c r="CU291">
        <f>+Casos_PN_CORR[[#This Row],[43993]]-Casos_PN_CORR[[#This Row],[43992]]</f>
        <v>0</v>
      </c>
    </row>
    <row r="292" spans="1:99">
      <c r="A292">
        <v>120403</v>
      </c>
      <c r="B292" s="2" t="s">
        <v>191</v>
      </c>
      <c r="C292" s="2" t="s">
        <v>493</v>
      </c>
      <c r="D292" s="2" t="s">
        <v>602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0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0</v>
      </c>
      <c r="CT292">
        <f>+Casos_PN_CORR[[#This Row],[43992]]-Casos_PN_CORR[[#This Row],[43991]]</f>
        <v>0</v>
      </c>
      <c r="CU292">
        <f>+Casos_PN_CORR[[#This Row],[43993]]-Casos_PN_CORR[[#This Row],[43992]]</f>
        <v>0</v>
      </c>
    </row>
    <row r="293" spans="1:99">
      <c r="A293">
        <v>50105</v>
      </c>
      <c r="B293" s="2" t="s">
        <v>151</v>
      </c>
      <c r="C293" s="2" t="s">
        <v>269</v>
      </c>
      <c r="D293" s="2" t="s">
        <v>603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  <c r="CT293">
        <f>+Casos_PN_CORR[[#This Row],[43992]]-Casos_PN_CORR[[#This Row],[43991]]</f>
        <v>0</v>
      </c>
      <c r="CU293">
        <f>+Casos_PN_CORR[[#This Row],[43993]]-Casos_PN_CORR[[#This Row],[43992]]</f>
        <v>0</v>
      </c>
    </row>
    <row r="294" spans="1:99">
      <c r="A294">
        <v>40405</v>
      </c>
      <c r="B294" s="2" t="s">
        <v>154</v>
      </c>
      <c r="C294" s="2" t="s">
        <v>234</v>
      </c>
      <c r="D294" s="2" t="s">
        <v>604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  <c r="CT294">
        <f>+Casos_PN_CORR[[#This Row],[43992]]-Casos_PN_CORR[[#This Row],[43991]]</f>
        <v>0</v>
      </c>
      <c r="CU294">
        <f>+Casos_PN_CORR[[#This Row],[43993]]-Casos_PN_CORR[[#This Row],[43992]]</f>
        <v>0</v>
      </c>
    </row>
    <row r="295" spans="1:99" ht="24">
      <c r="A295">
        <v>110202</v>
      </c>
      <c r="B295" s="2" t="s">
        <v>188</v>
      </c>
      <c r="C295" s="2" t="s">
        <v>426</v>
      </c>
      <c r="D295" s="2" t="s">
        <v>605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  <c r="CT295">
        <f>+Casos_PN_CORR[[#This Row],[43992]]-Casos_PN_CORR[[#This Row],[43991]]</f>
        <v>0</v>
      </c>
      <c r="CU295">
        <f>+Casos_PN_CORR[[#This Row],[43993]]-Casos_PN_CORR[[#This Row],[43992]]</f>
        <v>0</v>
      </c>
    </row>
    <row r="296" spans="1:99">
      <c r="A296">
        <v>81003</v>
      </c>
      <c r="B296" s="2" t="s">
        <v>99</v>
      </c>
      <c r="C296" s="2" t="s">
        <v>106</v>
      </c>
      <c r="D296" s="2" t="s">
        <v>140</v>
      </c>
      <c r="E296" s="4">
        <f t="shared" si="4"/>
        <v>0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0</v>
      </c>
      <c r="CT296">
        <f>+Casos_PN_CORR[[#This Row],[43992]]-Casos_PN_CORR[[#This Row],[43991]]</f>
        <v>0</v>
      </c>
      <c r="CU296">
        <f>+Casos_PN_CORR[[#This Row],[43993]]-Casos_PN_CORR[[#This Row],[43992]]</f>
        <v>0</v>
      </c>
    </row>
    <row r="297" spans="1:99" ht="24">
      <c r="A297">
        <v>130102</v>
      </c>
      <c r="B297" s="2" t="s">
        <v>102</v>
      </c>
      <c r="C297" s="2" t="s">
        <v>103</v>
      </c>
      <c r="D297" s="2" t="s">
        <v>126</v>
      </c>
      <c r="E297" s="4">
        <f t="shared" si="4"/>
        <v>0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0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0</v>
      </c>
      <c r="CT297">
        <f>+Casos_PN_CORR[[#This Row],[43992]]-Casos_PN_CORR[[#This Row],[43991]]</f>
        <v>0</v>
      </c>
      <c r="CU297">
        <f>+Casos_PN_CORR[[#This Row],[43993]]-Casos_PN_CORR[[#This Row],[43992]]</f>
        <v>0</v>
      </c>
    </row>
    <row r="298" spans="1:99">
      <c r="A298">
        <v>20206</v>
      </c>
      <c r="B298" s="2" t="s">
        <v>212</v>
      </c>
      <c r="C298" s="2" t="s">
        <v>217</v>
      </c>
      <c r="D298" s="2" t="s">
        <v>111</v>
      </c>
      <c r="E298" s="4">
        <f t="shared" si="4"/>
        <v>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0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0</v>
      </c>
      <c r="CT298">
        <f>+Casos_PN_CORR[[#This Row],[43992]]-Casos_PN_CORR[[#This Row],[43991]]</f>
        <v>0</v>
      </c>
      <c r="CU298">
        <f>+Casos_PN_CORR[[#This Row],[43993]]-Casos_PN_CORR[[#This Row],[43992]]</f>
        <v>0</v>
      </c>
    </row>
    <row r="299" spans="1:99">
      <c r="A299">
        <v>80812</v>
      </c>
      <c r="B299" s="2" t="s">
        <v>99</v>
      </c>
      <c r="C299" s="2" t="s">
        <v>99</v>
      </c>
      <c r="D299" s="2" t="s">
        <v>111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  <c r="CT299">
        <f>+Casos_PN_CORR[[#This Row],[43992]]-Casos_PN_CORR[[#This Row],[43991]]</f>
        <v>0</v>
      </c>
      <c r="CU299">
        <f>+Casos_PN_CORR[[#This Row],[43993]]-Casos_PN_CORR[[#This Row],[43992]]</f>
        <v>0</v>
      </c>
    </row>
    <row r="300" spans="1:99">
      <c r="A300">
        <v>41102</v>
      </c>
      <c r="B300" s="2" t="s">
        <v>154</v>
      </c>
      <c r="C300" s="2" t="s">
        <v>258</v>
      </c>
      <c r="D300" s="2" t="s">
        <v>606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  <c r="CT300">
        <f>+Casos_PN_CORR[[#This Row],[43992]]-Casos_PN_CORR[[#This Row],[43991]]</f>
        <v>0</v>
      </c>
      <c r="CU300">
        <f>+Casos_PN_CORR[[#This Row],[43993]]-Casos_PN_CORR[[#This Row],[43992]]</f>
        <v>0</v>
      </c>
    </row>
    <row r="301" spans="1:99">
      <c r="A301">
        <v>41305</v>
      </c>
      <c r="B301" s="2" t="s">
        <v>154</v>
      </c>
      <c r="C301" s="2" t="s">
        <v>441</v>
      </c>
      <c r="D301" s="2" t="s">
        <v>607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12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-12</v>
      </c>
      <c r="CT301">
        <f>+Casos_PN_CORR[[#This Row],[43992]]-Casos_PN_CORR[[#This Row],[43991]]</f>
        <v>0</v>
      </c>
      <c r="CU301">
        <f>+Casos_PN_CORR[[#This Row],[43993]]-Casos_PN_CORR[[#This Row],[43992]]</f>
        <v>0</v>
      </c>
    </row>
    <row r="302" spans="1:99">
      <c r="A302">
        <v>120605</v>
      </c>
      <c r="B302" s="2" t="s">
        <v>191</v>
      </c>
      <c r="C302" s="2" t="s">
        <v>299</v>
      </c>
      <c r="D302" s="2" t="s">
        <v>299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  <c r="CT302">
        <f>+Casos_PN_CORR[[#This Row],[43992]]-Casos_PN_CORR[[#This Row],[43991]]</f>
        <v>0</v>
      </c>
      <c r="CU302">
        <f>+Casos_PN_CORR[[#This Row],[43993]]-Casos_PN_CORR[[#This Row],[43992]]</f>
        <v>0</v>
      </c>
    </row>
    <row r="303" spans="1:99">
      <c r="A303">
        <v>120306</v>
      </c>
      <c r="B303" s="2" t="s">
        <v>191</v>
      </c>
      <c r="C303" s="2" t="s">
        <v>380</v>
      </c>
      <c r="D303" s="2" t="s">
        <v>608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  <c r="CT303">
        <f>+Casos_PN_CORR[[#This Row],[43992]]-Casos_PN_CORR[[#This Row],[43991]]</f>
        <v>0</v>
      </c>
      <c r="CU303">
        <f>+Casos_PN_CORR[[#This Row],[43993]]-Casos_PN_CORR[[#This Row],[43992]]</f>
        <v>0</v>
      </c>
    </row>
    <row r="304" spans="1:99">
      <c r="A304">
        <v>120701</v>
      </c>
      <c r="B304" s="2" t="s">
        <v>191</v>
      </c>
      <c r="C304" s="2" t="s">
        <v>296</v>
      </c>
      <c r="D304" s="2" t="s">
        <v>296</v>
      </c>
      <c r="E304" s="4">
        <f t="shared" si="4"/>
        <v>0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0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  <c r="CT304">
        <f>+Casos_PN_CORR[[#This Row],[43992]]-Casos_PN_CORR[[#This Row],[43991]]</f>
        <v>0</v>
      </c>
      <c r="CU304">
        <f>+Casos_PN_CORR[[#This Row],[43993]]-Casos_PN_CORR[[#This Row],[43992]]</f>
        <v>0</v>
      </c>
    </row>
    <row r="305" spans="1:99">
      <c r="A305">
        <v>60102</v>
      </c>
      <c r="B305" s="2" t="s">
        <v>158</v>
      </c>
      <c r="C305" s="2" t="s">
        <v>297</v>
      </c>
      <c r="D305" s="2" t="s">
        <v>326</v>
      </c>
      <c r="E305" s="4">
        <f t="shared" si="4"/>
        <v>0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0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  <c r="CT305">
        <f>+Casos_PN_CORR[[#This Row],[43992]]-Casos_PN_CORR[[#This Row],[43991]]</f>
        <v>0</v>
      </c>
      <c r="CU305">
        <f>+Casos_PN_CORR[[#This Row],[43993]]-Casos_PN_CORR[[#This Row],[43992]]</f>
        <v>0</v>
      </c>
    </row>
    <row r="306" spans="1:99">
      <c r="A306">
        <v>60305</v>
      </c>
      <c r="B306" s="2" t="s">
        <v>158</v>
      </c>
      <c r="C306" s="2" t="s">
        <v>406</v>
      </c>
      <c r="D306" s="2" t="s">
        <v>326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  <c r="CT306">
        <f>+Casos_PN_CORR[[#This Row],[43992]]-Casos_PN_CORR[[#This Row],[43991]]</f>
        <v>0</v>
      </c>
      <c r="CU306">
        <f>+Casos_PN_CORR[[#This Row],[43993]]-Casos_PN_CORR[[#This Row],[43992]]</f>
        <v>0</v>
      </c>
    </row>
    <row r="307" spans="1:99">
      <c r="A307">
        <v>90104</v>
      </c>
      <c r="B307" s="2" t="s">
        <v>114</v>
      </c>
      <c r="C307" s="2" t="s">
        <v>197</v>
      </c>
      <c r="D307" s="2" t="s">
        <v>609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  <c r="CT307">
        <f>+Casos_PN_CORR[[#This Row],[43992]]-Casos_PN_CORR[[#This Row],[43991]]</f>
        <v>0</v>
      </c>
      <c r="CU307">
        <f>+Casos_PN_CORR[[#This Row],[43993]]-Casos_PN_CORR[[#This Row],[43992]]</f>
        <v>0</v>
      </c>
    </row>
    <row r="308" spans="1:99">
      <c r="A308">
        <v>70303</v>
      </c>
      <c r="B308" s="2" t="s">
        <v>268</v>
      </c>
      <c r="C308" s="2" t="s">
        <v>268</v>
      </c>
      <c r="D308" s="2" t="s">
        <v>257</v>
      </c>
      <c r="E308" s="4">
        <f t="shared" si="4"/>
        <v>0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0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  <c r="CT308">
        <f>+Casos_PN_CORR[[#This Row],[43992]]-Casos_PN_CORR[[#This Row],[43991]]</f>
        <v>0</v>
      </c>
      <c r="CU308">
        <f>+Casos_PN_CORR[[#This Row],[43993]]-Casos_PN_CORR[[#This Row],[43992]]</f>
        <v>0</v>
      </c>
    </row>
    <row r="309" spans="1:99">
      <c r="A309">
        <v>91002</v>
      </c>
      <c r="B309" s="2" t="s">
        <v>114</v>
      </c>
      <c r="C309" s="2" t="s">
        <v>115</v>
      </c>
      <c r="D309" s="2" t="s">
        <v>257</v>
      </c>
      <c r="E309" s="4">
        <f t="shared" si="4"/>
        <v>0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0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  <c r="CT309">
        <f>+Casos_PN_CORR[[#This Row],[43992]]-Casos_PN_CORR[[#This Row],[43991]]</f>
        <v>0</v>
      </c>
      <c r="CU309">
        <f>+Casos_PN_CORR[[#This Row],[43993]]-Casos_PN_CORR[[#This Row],[43992]]</f>
        <v>0</v>
      </c>
    </row>
    <row r="310" spans="1:99">
      <c r="A310">
        <v>40501</v>
      </c>
      <c r="B310" s="2" t="s">
        <v>154</v>
      </c>
      <c r="C310" s="2" t="s">
        <v>236</v>
      </c>
      <c r="D310" s="2" t="s">
        <v>281</v>
      </c>
      <c r="E310" s="4">
        <f t="shared" si="4"/>
        <v>0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0</v>
      </c>
      <c r="CP310">
        <f>+Casos_PN_CORR[[#This Row],[43988]]-Casos_PN_CORR[[#This Row],[43987]]</f>
        <v>0</v>
      </c>
      <c r="CQ310">
        <f>+Casos_PN_CORR[[#This Row],[43989]]-Casos_PN_CORR[[#This Row],[43988]]</f>
        <v>0</v>
      </c>
      <c r="CR310">
        <f>+Casos_PN_CORR[[#This Row],[43990]]-Casos_PN_CORR[[#This Row],[43989]]</f>
        <v>0</v>
      </c>
      <c r="CS310">
        <f>+Casos_PN_CORR[[#This Row],[43991]]-Casos_PN_CORR[[#This Row],[43990]]</f>
        <v>0</v>
      </c>
      <c r="CT310">
        <f>+Casos_PN_CORR[[#This Row],[43992]]-Casos_PN_CORR[[#This Row],[43991]]</f>
        <v>0</v>
      </c>
      <c r="CU310">
        <f>+Casos_PN_CORR[[#This Row],[43993]]-Casos_PN_CORR[[#This Row],[43992]]</f>
        <v>0</v>
      </c>
    </row>
    <row r="311" spans="1:99">
      <c r="A311">
        <v>30204</v>
      </c>
      <c r="B311" s="2" t="s">
        <v>144</v>
      </c>
      <c r="C311" s="2" t="s">
        <v>414</v>
      </c>
      <c r="D311" s="2" t="s">
        <v>610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  <c r="CT311">
        <f>+Casos_PN_CORR[[#This Row],[43992]]-Casos_PN_CORR[[#This Row],[43991]]</f>
        <v>0</v>
      </c>
      <c r="CU311">
        <f>+Casos_PN_CORR[[#This Row],[43993]]-Casos_PN_CORR[[#This Row],[43992]]</f>
        <v>0</v>
      </c>
    </row>
    <row r="312" spans="1:99">
      <c r="A312">
        <v>70105</v>
      </c>
      <c r="B312" s="2" t="s">
        <v>268</v>
      </c>
      <c r="C312" s="2" t="s">
        <v>400</v>
      </c>
      <c r="D312" s="2" t="s">
        <v>611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  <c r="CT312">
        <f>+Casos_PN_CORR[[#This Row],[43992]]-Casos_PN_CORR[[#This Row],[43991]]</f>
        <v>0</v>
      </c>
      <c r="CU312">
        <f>+Casos_PN_CORR[[#This Row],[43993]]-Casos_PN_CORR[[#This Row],[43992]]</f>
        <v>0</v>
      </c>
    </row>
    <row r="313" spans="1:99">
      <c r="A313">
        <v>80202</v>
      </c>
      <c r="B313" s="2" t="s">
        <v>99</v>
      </c>
      <c r="C313" s="2" t="s">
        <v>612</v>
      </c>
      <c r="D313" s="2" t="s">
        <v>613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  <c r="CT313">
        <f>+Casos_PN_CORR[[#This Row],[43992]]-Casos_PN_CORR[[#This Row],[43991]]</f>
        <v>0</v>
      </c>
      <c r="CU313">
        <f>+Casos_PN_CORR[[#This Row],[43993]]-Casos_PN_CORR[[#This Row],[43992]]</f>
        <v>0</v>
      </c>
    </row>
    <row r="314" spans="1:99">
      <c r="A314">
        <v>130905</v>
      </c>
      <c r="B314" s="2" t="s">
        <v>102</v>
      </c>
      <c r="C314" s="2" t="s">
        <v>322</v>
      </c>
      <c r="D314" s="2" t="s">
        <v>614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  <c r="CT314">
        <f>+Casos_PN_CORR[[#This Row],[43992]]-Casos_PN_CORR[[#This Row],[43991]]</f>
        <v>0</v>
      </c>
      <c r="CU314">
        <f>+Casos_PN_CORR[[#This Row],[43993]]-Casos_PN_CORR[[#This Row],[43992]]</f>
        <v>0</v>
      </c>
    </row>
    <row r="315" spans="1:99">
      <c r="A315">
        <v>80203</v>
      </c>
      <c r="B315" s="2" t="s">
        <v>99</v>
      </c>
      <c r="C315" s="2" t="s">
        <v>612</v>
      </c>
      <c r="D315" s="2" t="s">
        <v>615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  <c r="CT315">
        <f>+Casos_PN_CORR[[#This Row],[43992]]-Casos_PN_CORR[[#This Row],[43991]]</f>
        <v>0</v>
      </c>
      <c r="CU315">
        <f>+Casos_PN_CORR[[#This Row],[43993]]-Casos_PN_CORR[[#This Row],[43992]]</f>
        <v>0</v>
      </c>
    </row>
    <row r="316" spans="1:99">
      <c r="A316">
        <v>70304</v>
      </c>
      <c r="B316" s="2" t="s">
        <v>268</v>
      </c>
      <c r="C316" s="2" t="s">
        <v>268</v>
      </c>
      <c r="D316" s="2" t="s">
        <v>616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  <c r="CT316">
        <f>+Casos_PN_CORR[[#This Row],[43992]]-Casos_PN_CORR[[#This Row],[43991]]</f>
        <v>0</v>
      </c>
      <c r="CU316">
        <f>+Casos_PN_CORR[[#This Row],[43993]]-Casos_PN_CORR[[#This Row],[43992]]</f>
        <v>0</v>
      </c>
    </row>
    <row r="317" spans="1:99">
      <c r="A317">
        <v>40506</v>
      </c>
      <c r="B317" s="2" t="s">
        <v>154</v>
      </c>
      <c r="C317" s="2" t="s">
        <v>236</v>
      </c>
      <c r="D317" s="2" t="s">
        <v>399</v>
      </c>
      <c r="E317" s="4">
        <f t="shared" si="4"/>
        <v>0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0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  <c r="CT317">
        <f>+Casos_PN_CORR[[#This Row],[43992]]-Casos_PN_CORR[[#This Row],[43991]]</f>
        <v>0</v>
      </c>
      <c r="CU317">
        <f>+Casos_PN_CORR[[#This Row],[43993]]-Casos_PN_CORR[[#This Row],[43992]]</f>
        <v>0</v>
      </c>
    </row>
    <row r="318" spans="1:99">
      <c r="A318">
        <v>80804</v>
      </c>
      <c r="B318" s="2" t="s">
        <v>99</v>
      </c>
      <c r="C318" s="2" t="s">
        <v>99</v>
      </c>
      <c r="D318" s="2" t="s">
        <v>128</v>
      </c>
      <c r="E318" s="4">
        <f t="shared" si="4"/>
        <v>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0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0</v>
      </c>
      <c r="CT318">
        <f>+Casos_PN_CORR[[#This Row],[43992]]-Casos_PN_CORR[[#This Row],[43991]]</f>
        <v>0</v>
      </c>
      <c r="CU318">
        <f>+Casos_PN_CORR[[#This Row],[43993]]-Casos_PN_CORR[[#This Row],[43992]]</f>
        <v>0</v>
      </c>
    </row>
    <row r="319" spans="1:99">
      <c r="A319">
        <v>90603</v>
      </c>
      <c r="B319" s="2" t="s">
        <v>114</v>
      </c>
      <c r="C319" s="2" t="s">
        <v>302</v>
      </c>
      <c r="D319" s="2" t="s">
        <v>617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  <c r="CT319">
        <f>+Casos_PN_CORR[[#This Row],[43992]]-Casos_PN_CORR[[#This Row],[43991]]</f>
        <v>0</v>
      </c>
      <c r="CU319">
        <f>+Casos_PN_CORR[[#This Row],[43993]]-Casos_PN_CORR[[#This Row],[43992]]</f>
        <v>0</v>
      </c>
    </row>
    <row r="320" spans="1:99">
      <c r="A320">
        <v>10209</v>
      </c>
      <c r="B320" s="2" t="s">
        <v>163</v>
      </c>
      <c r="C320" s="2" t="s">
        <v>164</v>
      </c>
      <c r="D320" s="2" t="s">
        <v>345</v>
      </c>
      <c r="E320" s="4">
        <f t="shared" si="4"/>
        <v>0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0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0</v>
      </c>
      <c r="CT320">
        <f>+Casos_PN_CORR[[#This Row],[43992]]-Casos_PN_CORR[[#This Row],[43991]]</f>
        <v>0</v>
      </c>
      <c r="CU320">
        <f>+Casos_PN_CORR[[#This Row],[43993]]-Casos_PN_CORR[[#This Row],[43992]]</f>
        <v>0</v>
      </c>
    </row>
    <row r="321" spans="1:99">
      <c r="A321">
        <v>80204</v>
      </c>
      <c r="B321" s="2" t="s">
        <v>99</v>
      </c>
      <c r="C321" s="2" t="s">
        <v>612</v>
      </c>
      <c r="D321" s="2" t="s">
        <v>618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  <c r="CT321">
        <f>+Casos_PN_CORR[[#This Row],[43992]]-Casos_PN_CORR[[#This Row],[43991]]</f>
        <v>0</v>
      </c>
      <c r="CU321">
        <f>+Casos_PN_CORR[[#This Row],[43993]]-Casos_PN_CORR[[#This Row],[43992]]</f>
        <v>0</v>
      </c>
    </row>
    <row r="322" spans="1:99">
      <c r="A322">
        <v>90206</v>
      </c>
      <c r="B322" s="2" t="s">
        <v>114</v>
      </c>
      <c r="C322" s="2" t="s">
        <v>435</v>
      </c>
      <c r="D322" s="2" t="s">
        <v>346</v>
      </c>
      <c r="E322" s="4">
        <f t="shared" si="4"/>
        <v>0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0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  <c r="CT322">
        <f>+Casos_PN_CORR[[#This Row],[43992]]-Casos_PN_CORR[[#This Row],[43991]]</f>
        <v>0</v>
      </c>
      <c r="CU322">
        <f>+Casos_PN_CORR[[#This Row],[43993]]-Casos_PN_CORR[[#This Row],[43992]]</f>
        <v>0</v>
      </c>
    </row>
    <row r="323" spans="1:99">
      <c r="A323">
        <v>130906</v>
      </c>
      <c r="B323" s="2" t="s">
        <v>102</v>
      </c>
      <c r="C323" s="2" t="s">
        <v>322</v>
      </c>
      <c r="D323" s="2" t="s">
        <v>346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  <c r="CT323">
        <f>+Casos_PN_CORR[[#This Row],[43992]]-Casos_PN_CORR[[#This Row],[43991]]</f>
        <v>0</v>
      </c>
      <c r="CU323">
        <f>+Casos_PN_CORR[[#This Row],[43993]]-Casos_PN_CORR[[#This Row],[43992]]</f>
        <v>0</v>
      </c>
    </row>
    <row r="324" spans="1:99">
      <c r="A324">
        <v>70209</v>
      </c>
      <c r="B324" s="2" t="s">
        <v>268</v>
      </c>
      <c r="C324" s="2" t="s">
        <v>348</v>
      </c>
      <c r="D324" s="2" t="s">
        <v>619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  <c r="CT324">
        <f>+Casos_PN_CORR[[#This Row],[43992]]-Casos_PN_CORR[[#This Row],[43991]]</f>
        <v>0</v>
      </c>
      <c r="CU324">
        <f>+Casos_PN_CORR[[#This Row],[43993]]-Casos_PN_CORR[[#This Row],[43992]]</f>
        <v>0</v>
      </c>
    </row>
    <row r="325" spans="1:99">
      <c r="A325">
        <v>70408</v>
      </c>
      <c r="B325" s="2" t="s">
        <v>268</v>
      </c>
      <c r="C325" s="2" t="s">
        <v>328</v>
      </c>
      <c r="D325" s="2" t="s">
        <v>238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  <c r="CT325">
        <f>+Casos_PN_CORR[[#This Row],[43992]]-Casos_PN_CORR[[#This Row],[43991]]</f>
        <v>0</v>
      </c>
      <c r="CU325">
        <f>+Casos_PN_CORR[[#This Row],[43993]]-Casos_PN_CORR[[#This Row],[43992]]</f>
        <v>0</v>
      </c>
    </row>
    <row r="326" spans="1:99">
      <c r="A326">
        <v>90401</v>
      </c>
      <c r="B326" s="2" t="s">
        <v>114</v>
      </c>
      <c r="C326" s="2" t="s">
        <v>238</v>
      </c>
      <c r="D326" s="2" t="s">
        <v>239</v>
      </c>
      <c r="E326" s="4">
        <f t="shared" si="5"/>
        <v>0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0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  <c r="CT326">
        <f>+Casos_PN_CORR[[#This Row],[43992]]-Casos_PN_CORR[[#This Row],[43991]]</f>
        <v>0</v>
      </c>
      <c r="CU326">
        <f>+Casos_PN_CORR[[#This Row],[43993]]-Casos_PN_CORR[[#This Row],[43992]]</f>
        <v>0</v>
      </c>
    </row>
    <row r="327" spans="1:99">
      <c r="A327">
        <v>70210</v>
      </c>
      <c r="B327" s="2" t="s">
        <v>268</v>
      </c>
      <c r="C327" s="2" t="s">
        <v>348</v>
      </c>
      <c r="D327" s="2" t="s">
        <v>620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  <c r="CT327">
        <f>+Casos_PN_CORR[[#This Row],[43992]]-Casos_PN_CORR[[#This Row],[43991]]</f>
        <v>0</v>
      </c>
      <c r="CU327">
        <f>+Casos_PN_CORR[[#This Row],[43993]]-Casos_PN_CORR[[#This Row],[43992]]</f>
        <v>0</v>
      </c>
    </row>
    <row r="328" spans="1:99">
      <c r="A328">
        <v>90103</v>
      </c>
      <c r="B328" s="2" t="s">
        <v>114</v>
      </c>
      <c r="C328" s="2" t="s">
        <v>197</v>
      </c>
      <c r="D328" s="2" t="s">
        <v>621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  <c r="CT328">
        <f>+Casos_PN_CORR[[#This Row],[43992]]-Casos_PN_CORR[[#This Row],[43991]]</f>
        <v>0</v>
      </c>
      <c r="CU328">
        <f>+Casos_PN_CORR[[#This Row],[43993]]-Casos_PN_CORR[[#This Row],[43992]]</f>
        <v>0</v>
      </c>
    </row>
    <row r="329" spans="1:99">
      <c r="A329">
        <v>70211</v>
      </c>
      <c r="B329" s="2" t="s">
        <v>268</v>
      </c>
      <c r="C329" s="2" t="s">
        <v>348</v>
      </c>
      <c r="D329" s="2" t="s">
        <v>622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  <c r="CT329">
        <f>+Casos_PN_CORR[[#This Row],[43992]]-Casos_PN_CORR[[#This Row],[43991]]</f>
        <v>0</v>
      </c>
      <c r="CU329">
        <f>+Casos_PN_CORR[[#This Row],[43993]]-Casos_PN_CORR[[#This Row],[43992]]</f>
        <v>0</v>
      </c>
    </row>
    <row r="330" spans="1:99">
      <c r="A330">
        <v>50101</v>
      </c>
      <c r="B330" s="2" t="s">
        <v>151</v>
      </c>
      <c r="C330" s="2" t="s">
        <v>269</v>
      </c>
      <c r="D330" s="2" t="s">
        <v>270</v>
      </c>
      <c r="E330" s="4">
        <f t="shared" si="5"/>
        <v>0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0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  <c r="CT330">
        <f>+Casos_PN_CORR[[#This Row],[43992]]-Casos_PN_CORR[[#This Row],[43991]]</f>
        <v>0</v>
      </c>
      <c r="CU330">
        <f>+Casos_PN_CORR[[#This Row],[43993]]-Casos_PN_CORR[[#This Row],[43992]]</f>
        <v>0</v>
      </c>
    </row>
    <row r="331" spans="1:99">
      <c r="A331">
        <v>70106</v>
      </c>
      <c r="B331" s="2" t="s">
        <v>268</v>
      </c>
      <c r="C331" s="2" t="s">
        <v>400</v>
      </c>
      <c r="D331" s="2" t="s">
        <v>401</v>
      </c>
      <c r="E331" s="4">
        <f t="shared" si="5"/>
        <v>0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0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  <c r="CT331">
        <f>+Casos_PN_CORR[[#This Row],[43992]]-Casos_PN_CORR[[#This Row],[43991]]</f>
        <v>0</v>
      </c>
      <c r="CU331">
        <f>+Casos_PN_CORR[[#This Row],[43993]]-Casos_PN_CORR[[#This Row],[43992]]</f>
        <v>0</v>
      </c>
    </row>
    <row r="332" spans="1:99">
      <c r="A332">
        <v>20505</v>
      </c>
      <c r="B332" s="2" t="s">
        <v>212</v>
      </c>
      <c r="C332" s="2" t="s">
        <v>357</v>
      </c>
      <c r="D332" s="2" t="s">
        <v>402</v>
      </c>
      <c r="E332" s="4">
        <f t="shared" si="5"/>
        <v>0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0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  <c r="CT332">
        <f>+Casos_PN_CORR[[#This Row],[43992]]-Casos_PN_CORR[[#This Row],[43991]]</f>
        <v>0</v>
      </c>
      <c r="CU332">
        <f>+Casos_PN_CORR[[#This Row],[43993]]-Casos_PN_CORR[[#This Row],[43992]]</f>
        <v>0</v>
      </c>
    </row>
    <row r="333" spans="1:99">
      <c r="A333">
        <v>91003</v>
      </c>
      <c r="B333" s="2" t="s">
        <v>114</v>
      </c>
      <c r="C333" s="2" t="s">
        <v>115</v>
      </c>
      <c r="D333" s="2" t="s">
        <v>216</v>
      </c>
      <c r="E333" s="4">
        <f t="shared" si="5"/>
        <v>0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0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0</v>
      </c>
      <c r="CT333">
        <f>+Casos_PN_CORR[[#This Row],[43992]]-Casos_PN_CORR[[#This Row],[43991]]</f>
        <v>0</v>
      </c>
      <c r="CU333">
        <f>+Casos_PN_CORR[[#This Row],[43993]]-Casos_PN_CORR[[#This Row],[43992]]</f>
        <v>0</v>
      </c>
    </row>
    <row r="334" spans="1:99">
      <c r="A334">
        <v>20301</v>
      </c>
      <c r="B334" s="2" t="s">
        <v>212</v>
      </c>
      <c r="C334" s="2" t="s">
        <v>245</v>
      </c>
      <c r="D334" s="2" t="s">
        <v>246</v>
      </c>
      <c r="E334" s="4">
        <f t="shared" si="5"/>
        <v>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0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0</v>
      </c>
      <c r="CT334">
        <f>+Casos_PN_CORR[[#This Row],[43992]]-Casos_PN_CORR[[#This Row],[43991]]</f>
        <v>0</v>
      </c>
      <c r="CU334">
        <f>+Casos_PN_CORR[[#This Row],[43993]]-Casos_PN_CORR[[#This Row],[43992]]</f>
        <v>0</v>
      </c>
    </row>
    <row r="335" spans="1:99">
      <c r="A335">
        <v>60306</v>
      </c>
      <c r="B335" s="2" t="s">
        <v>158</v>
      </c>
      <c r="C335" s="2" t="s">
        <v>406</v>
      </c>
      <c r="D335" s="2" t="s">
        <v>623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  <c r="CT335">
        <f>+Casos_PN_CORR[[#This Row],[43992]]-Casos_PN_CORR[[#This Row],[43991]]</f>
        <v>0</v>
      </c>
      <c r="CU335">
        <f>+Casos_PN_CORR[[#This Row],[43993]]-Casos_PN_CORR[[#This Row],[43992]]</f>
        <v>0</v>
      </c>
    </row>
    <row r="336" spans="1:99">
      <c r="A336">
        <v>90207</v>
      </c>
      <c r="B336" s="2" t="s">
        <v>114</v>
      </c>
      <c r="C336" s="2" t="s">
        <v>435</v>
      </c>
      <c r="D336" s="2" t="s">
        <v>624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  <c r="CT336">
        <f>+Casos_PN_CORR[[#This Row],[43992]]-Casos_PN_CORR[[#This Row],[43991]]</f>
        <v>0</v>
      </c>
      <c r="CU336">
        <f>+Casos_PN_CORR[[#This Row],[43993]]-Casos_PN_CORR[[#This Row],[43992]]</f>
        <v>0</v>
      </c>
    </row>
    <row r="337" spans="1:99">
      <c r="A337">
        <v>91004</v>
      </c>
      <c r="B337" s="2" t="s">
        <v>114</v>
      </c>
      <c r="C337" s="2" t="s">
        <v>115</v>
      </c>
      <c r="D337" s="2" t="s">
        <v>625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  <c r="CT337">
        <f>+Casos_PN_CORR[[#This Row],[43992]]-Casos_PN_CORR[[#This Row],[43991]]</f>
        <v>0</v>
      </c>
      <c r="CU337">
        <f>+Casos_PN_CORR[[#This Row],[43993]]-Casos_PN_CORR[[#This Row],[43992]]</f>
        <v>0</v>
      </c>
    </row>
    <row r="338" spans="1:99">
      <c r="A338">
        <v>130712</v>
      </c>
      <c r="B338" s="2" t="s">
        <v>102</v>
      </c>
      <c r="C338" s="2" t="s">
        <v>138</v>
      </c>
      <c r="D338" s="2" t="s">
        <v>347</v>
      </c>
      <c r="E338" s="4">
        <f t="shared" si="5"/>
        <v>0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0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  <c r="CT338">
        <f>+Casos_PN_CORR[[#This Row],[43992]]-Casos_PN_CORR[[#This Row],[43991]]</f>
        <v>0</v>
      </c>
      <c r="CU338">
        <f>+Casos_PN_CORR[[#This Row],[43993]]-Casos_PN_CORR[[#This Row],[43992]]</f>
        <v>0</v>
      </c>
    </row>
    <row r="339" spans="1:99">
      <c r="A339">
        <v>91107</v>
      </c>
      <c r="B339" s="2" t="s">
        <v>114</v>
      </c>
      <c r="C339" s="2" t="s">
        <v>186</v>
      </c>
      <c r="D339" s="2" t="s">
        <v>305</v>
      </c>
      <c r="E339" s="4">
        <f t="shared" si="5"/>
        <v>0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0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  <c r="CT339">
        <f>+Casos_PN_CORR[[#This Row],[43992]]-Casos_PN_CORR[[#This Row],[43991]]</f>
        <v>0</v>
      </c>
      <c r="CU339">
        <f>+Casos_PN_CORR[[#This Row],[43993]]-Casos_PN_CORR[[#This Row],[43992]]</f>
        <v>0</v>
      </c>
    </row>
    <row r="340" spans="1:99">
      <c r="A340">
        <v>90208</v>
      </c>
      <c r="B340" s="2" t="s">
        <v>114</v>
      </c>
      <c r="C340" s="2" t="s">
        <v>435</v>
      </c>
      <c r="D340" s="2" t="s">
        <v>626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  <c r="CT340">
        <f>+Casos_PN_CORR[[#This Row],[43992]]-Casos_PN_CORR[[#This Row],[43991]]</f>
        <v>0</v>
      </c>
      <c r="CU340">
        <f>+Casos_PN_CORR[[#This Row],[43993]]-Casos_PN_CORR[[#This Row],[43992]]</f>
        <v>0</v>
      </c>
    </row>
    <row r="341" spans="1:99">
      <c r="A341">
        <v>70212</v>
      </c>
      <c r="B341" s="2" t="s">
        <v>268</v>
      </c>
      <c r="C341" s="2" t="s">
        <v>348</v>
      </c>
      <c r="D341" s="2" t="s">
        <v>627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  <c r="CT341">
        <f>+Casos_PN_CORR[[#This Row],[43992]]-Casos_PN_CORR[[#This Row],[43991]]</f>
        <v>0</v>
      </c>
      <c r="CU341">
        <f>+Casos_PN_CORR[[#This Row],[43993]]-Casos_PN_CORR[[#This Row],[43992]]</f>
        <v>0</v>
      </c>
    </row>
    <row r="342" spans="1:99">
      <c r="A342">
        <v>91112</v>
      </c>
      <c r="B342" s="2" t="s">
        <v>114</v>
      </c>
      <c r="C342" s="2" t="s">
        <v>186</v>
      </c>
      <c r="D342" s="2" t="s">
        <v>327</v>
      </c>
      <c r="E342" s="4">
        <f t="shared" si="5"/>
        <v>0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0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  <c r="CT342">
        <f>+Casos_PN_CORR[[#This Row],[43992]]-Casos_PN_CORR[[#This Row],[43991]]</f>
        <v>0</v>
      </c>
      <c r="CU342">
        <f>+Casos_PN_CORR[[#This Row],[43993]]-Casos_PN_CORR[[#This Row],[43992]]</f>
        <v>0</v>
      </c>
    </row>
    <row r="343" spans="1:99">
      <c r="A343">
        <v>130308</v>
      </c>
      <c r="B343" s="2" t="s">
        <v>102</v>
      </c>
      <c r="C343" s="2" t="s">
        <v>222</v>
      </c>
      <c r="D343" s="2" t="s">
        <v>628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  <c r="CT343">
        <f>+Casos_PN_CORR[[#This Row],[43992]]-Casos_PN_CORR[[#This Row],[43991]]</f>
        <v>0</v>
      </c>
      <c r="CU343">
        <f>+Casos_PN_CORR[[#This Row],[43993]]-Casos_PN_CORR[[#This Row],[43992]]</f>
        <v>0</v>
      </c>
    </row>
    <row r="344" spans="1:99">
      <c r="A344">
        <v>70709</v>
      </c>
      <c r="B344" s="2" t="s">
        <v>268</v>
      </c>
      <c r="C344" s="2" t="s">
        <v>453</v>
      </c>
      <c r="D344" s="2" t="s">
        <v>629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  <c r="CT344">
        <f>+Casos_PN_CORR[[#This Row],[43992]]-Casos_PN_CORR[[#This Row],[43991]]</f>
        <v>0</v>
      </c>
      <c r="CU344">
        <f>+Casos_PN_CORR[[#This Row],[43993]]-Casos_PN_CORR[[#This Row],[43992]]</f>
        <v>0</v>
      </c>
    </row>
    <row r="345" spans="1:99" ht="24">
      <c r="A345">
        <v>70301</v>
      </c>
      <c r="B345" s="2" t="s">
        <v>268</v>
      </c>
      <c r="C345" s="2" t="s">
        <v>268</v>
      </c>
      <c r="D345" s="2" t="s">
        <v>306</v>
      </c>
      <c r="E345" s="4">
        <f t="shared" si="5"/>
        <v>0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0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  <c r="CT345">
        <f>+Casos_PN_CORR[[#This Row],[43992]]-Casos_PN_CORR[[#This Row],[43991]]</f>
        <v>0</v>
      </c>
      <c r="CU345">
        <f>+Casos_PN_CORR[[#This Row],[43993]]-Casos_PN_CORR[[#This Row],[43992]]</f>
        <v>0</v>
      </c>
    </row>
    <row r="346" spans="1:99">
      <c r="A346">
        <v>90209</v>
      </c>
      <c r="B346" s="2" t="s">
        <v>114</v>
      </c>
      <c r="C346" s="2" t="s">
        <v>435</v>
      </c>
      <c r="D346" s="2" t="s">
        <v>630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  <c r="CT346">
        <f>+Casos_PN_CORR[[#This Row],[43992]]-Casos_PN_CORR[[#This Row],[43991]]</f>
        <v>0</v>
      </c>
      <c r="CU346">
        <f>+Casos_PN_CORR[[#This Row],[43993]]-Casos_PN_CORR[[#This Row],[43992]]</f>
        <v>0</v>
      </c>
    </row>
    <row r="347" spans="1:99">
      <c r="A347">
        <v>70603</v>
      </c>
      <c r="B347" s="2" t="s">
        <v>268</v>
      </c>
      <c r="C347" s="2" t="s">
        <v>248</v>
      </c>
      <c r="D347" s="2" t="s">
        <v>631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  <c r="CT347">
        <f>+Casos_PN_CORR[[#This Row],[43992]]-Casos_PN_CORR[[#This Row],[43991]]</f>
        <v>0</v>
      </c>
      <c r="CU347">
        <f>+Casos_PN_CORR[[#This Row],[43993]]-Casos_PN_CORR[[#This Row],[43992]]</f>
        <v>0</v>
      </c>
    </row>
    <row r="348" spans="1:99">
      <c r="A348">
        <v>41103</v>
      </c>
      <c r="B348" s="2" t="s">
        <v>154</v>
      </c>
      <c r="C348" s="2" t="s">
        <v>258</v>
      </c>
      <c r="D348" s="2" t="s">
        <v>632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  <c r="CT348">
        <f>+Casos_PN_CORR[[#This Row],[43992]]-Casos_PN_CORR[[#This Row],[43991]]</f>
        <v>0</v>
      </c>
      <c r="CU348">
        <f>+Casos_PN_CORR[[#This Row],[43993]]-Casos_PN_CORR[[#This Row],[43992]]</f>
        <v>0</v>
      </c>
    </row>
    <row r="349" spans="1:99" ht="24">
      <c r="A349">
        <v>110102</v>
      </c>
      <c r="B349" s="2" t="s">
        <v>188</v>
      </c>
      <c r="C349" s="2" t="s">
        <v>189</v>
      </c>
      <c r="D349" s="2" t="s">
        <v>190</v>
      </c>
      <c r="E349" s="4">
        <f t="shared" si="5"/>
        <v>0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0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0</v>
      </c>
      <c r="CT349">
        <f>+Casos_PN_CORR[[#This Row],[43992]]-Casos_PN_CORR[[#This Row],[43991]]</f>
        <v>0</v>
      </c>
      <c r="CU349">
        <f>+Casos_PN_CORR[[#This Row],[43993]]-Casos_PN_CORR[[#This Row],[43992]]</f>
        <v>0</v>
      </c>
    </row>
    <row r="350" spans="1:99">
      <c r="A350">
        <v>41306</v>
      </c>
      <c r="B350" s="2" t="s">
        <v>154</v>
      </c>
      <c r="C350" s="2" t="s">
        <v>441</v>
      </c>
      <c r="D350" s="2" t="s">
        <v>633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  <c r="CT350">
        <f>+Casos_PN_CORR[[#This Row],[43992]]-Casos_PN_CORR[[#This Row],[43991]]</f>
        <v>0</v>
      </c>
      <c r="CU350">
        <f>+Casos_PN_CORR[[#This Row],[43993]]-Casos_PN_CORR[[#This Row],[43992]]</f>
        <v>0</v>
      </c>
    </row>
    <row r="351" spans="1:99">
      <c r="A351">
        <v>120404</v>
      </c>
      <c r="B351" s="2" t="s">
        <v>191</v>
      </c>
      <c r="C351" s="2" t="s">
        <v>493</v>
      </c>
      <c r="D351" s="2" t="s">
        <v>634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  <c r="CT351">
        <f>+Casos_PN_CORR[[#This Row],[43992]]-Casos_PN_CORR[[#This Row],[43991]]</f>
        <v>0</v>
      </c>
      <c r="CU351">
        <f>+Casos_PN_CORR[[#This Row],[43993]]-Casos_PN_CORR[[#This Row],[43992]]</f>
        <v>0</v>
      </c>
    </row>
    <row r="352" spans="1:99">
      <c r="A352">
        <v>60602</v>
      </c>
      <c r="B352" s="2" t="s">
        <v>158</v>
      </c>
      <c r="C352" s="2" t="s">
        <v>342</v>
      </c>
      <c r="D352" s="2" t="s">
        <v>635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  <c r="CT352">
        <f>+Casos_PN_CORR[[#This Row],[43992]]-Casos_PN_CORR[[#This Row],[43991]]</f>
        <v>0</v>
      </c>
      <c r="CU352">
        <f>+Casos_PN_CORR[[#This Row],[43993]]-Casos_PN_CORR[[#This Row],[43992]]</f>
        <v>0</v>
      </c>
    </row>
    <row r="353" spans="1:99">
      <c r="A353">
        <v>70305</v>
      </c>
      <c r="B353" s="2" t="s">
        <v>268</v>
      </c>
      <c r="C353" s="2" t="s">
        <v>268</v>
      </c>
      <c r="D353" s="2" t="s">
        <v>636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  <c r="CT353">
        <f>+Casos_PN_CORR[[#This Row],[43992]]-Casos_PN_CORR[[#This Row],[43991]]</f>
        <v>0</v>
      </c>
      <c r="CU353">
        <f>+Casos_PN_CORR[[#This Row],[43993]]-Casos_PN_CORR[[#This Row],[43992]]</f>
        <v>0</v>
      </c>
    </row>
    <row r="354" spans="1:99">
      <c r="A354">
        <v>90308</v>
      </c>
      <c r="B354" s="2" t="s">
        <v>114</v>
      </c>
      <c r="C354" s="2" t="s">
        <v>284</v>
      </c>
      <c r="D354" s="2" t="s">
        <v>636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  <c r="CT354">
        <f>+Casos_PN_CORR[[#This Row],[43992]]-Casos_PN_CORR[[#This Row],[43991]]</f>
        <v>0</v>
      </c>
      <c r="CU354">
        <f>+Casos_PN_CORR[[#This Row],[43993]]-Casos_PN_CORR[[#This Row],[43992]]</f>
        <v>0</v>
      </c>
    </row>
    <row r="355" spans="1:99">
      <c r="A355">
        <v>80816</v>
      </c>
      <c r="B355" s="2" t="s">
        <v>99</v>
      </c>
      <c r="C355" s="2" t="s">
        <v>99</v>
      </c>
      <c r="D355" s="2" t="s">
        <v>129</v>
      </c>
      <c r="E355" s="4">
        <f t="shared" si="5"/>
        <v>0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0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0</v>
      </c>
      <c r="CT355">
        <f>+Casos_PN_CORR[[#This Row],[43992]]-Casos_PN_CORR[[#This Row],[43991]]</f>
        <v>0</v>
      </c>
      <c r="CU355">
        <f>+Casos_PN_CORR[[#This Row],[43993]]-Casos_PN_CORR[[#This Row],[43992]]</f>
        <v>0</v>
      </c>
    </row>
    <row r="356" spans="1:99">
      <c r="A356">
        <v>10210</v>
      </c>
      <c r="B356" s="2" t="s">
        <v>163</v>
      </c>
      <c r="C356" s="2" t="s">
        <v>164</v>
      </c>
      <c r="D356" s="2" t="s">
        <v>637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  <c r="CT356">
        <f>+Casos_PN_CORR[[#This Row],[43992]]-Casos_PN_CORR[[#This Row],[43991]]</f>
        <v>0</v>
      </c>
      <c r="CU356">
        <f>+Casos_PN_CORR[[#This Row],[43993]]-Casos_PN_CORR[[#This Row],[43992]]</f>
        <v>0</v>
      </c>
    </row>
    <row r="357" spans="1:99">
      <c r="A357">
        <v>70306</v>
      </c>
      <c r="B357" s="2" t="s">
        <v>268</v>
      </c>
      <c r="C357" s="2" t="s">
        <v>268</v>
      </c>
      <c r="D357" s="2" t="s">
        <v>638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  <c r="CT357">
        <f>+Casos_PN_CORR[[#This Row],[43992]]-Casos_PN_CORR[[#This Row],[43991]]</f>
        <v>0</v>
      </c>
      <c r="CU357">
        <f>+Casos_PN_CORR[[#This Row],[43993]]-Casos_PN_CORR[[#This Row],[43992]]</f>
        <v>0</v>
      </c>
    </row>
    <row r="358" spans="1:99">
      <c r="A358">
        <v>90210</v>
      </c>
      <c r="B358" s="2" t="s">
        <v>114</v>
      </c>
      <c r="C358" s="2" t="s">
        <v>435</v>
      </c>
      <c r="D358" s="2" t="s">
        <v>639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  <c r="CT358">
        <f>+Casos_PN_CORR[[#This Row],[43992]]-Casos_PN_CORR[[#This Row],[43991]]</f>
        <v>0</v>
      </c>
      <c r="CU358">
        <f>+Casos_PN_CORR[[#This Row],[43993]]-Casos_PN_CORR[[#This Row],[43992]]</f>
        <v>0</v>
      </c>
    </row>
    <row r="359" spans="1:99">
      <c r="A359">
        <v>20405</v>
      </c>
      <c r="B359" s="2" t="s">
        <v>212</v>
      </c>
      <c r="C359" s="2" t="s">
        <v>249</v>
      </c>
      <c r="D359" s="2" t="s">
        <v>640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  <c r="CT359">
        <f>+Casos_PN_CORR[[#This Row],[43992]]-Casos_PN_CORR[[#This Row],[43991]]</f>
        <v>0</v>
      </c>
      <c r="CU359">
        <f>+Casos_PN_CORR[[#This Row],[43993]]-Casos_PN_CORR[[#This Row],[43992]]</f>
        <v>0</v>
      </c>
    </row>
    <row r="360" spans="1:99">
      <c r="A360">
        <v>90702</v>
      </c>
      <c r="B360" s="2" t="s">
        <v>114</v>
      </c>
      <c r="C360" s="2" t="s">
        <v>363</v>
      </c>
      <c r="D360" s="2" t="s">
        <v>640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  <c r="CT360">
        <f>+Casos_PN_CORR[[#This Row],[43992]]-Casos_PN_CORR[[#This Row],[43991]]</f>
        <v>0</v>
      </c>
      <c r="CU360">
        <f>+Casos_PN_CORR[[#This Row],[43993]]-Casos_PN_CORR[[#This Row],[43992]]</f>
        <v>0</v>
      </c>
    </row>
    <row r="361" spans="1:99">
      <c r="A361">
        <v>41101</v>
      </c>
      <c r="B361" s="2" t="s">
        <v>154</v>
      </c>
      <c r="C361" s="2" t="s">
        <v>258</v>
      </c>
      <c r="D361" s="2" t="s">
        <v>403</v>
      </c>
      <c r="E361" s="4">
        <f t="shared" si="5"/>
        <v>0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0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  <c r="CT361">
        <f>+Casos_PN_CORR[[#This Row],[43992]]-Casos_PN_CORR[[#This Row],[43991]]</f>
        <v>0</v>
      </c>
      <c r="CU361">
        <f>+Casos_PN_CORR[[#This Row],[43993]]-Casos_PN_CORR[[#This Row],[43992]]</f>
        <v>0</v>
      </c>
    </row>
    <row r="362" spans="1:99">
      <c r="A362">
        <v>130407</v>
      </c>
      <c r="B362" s="2" t="s">
        <v>102</v>
      </c>
      <c r="C362" s="2" t="s">
        <v>259</v>
      </c>
      <c r="D362" s="2" t="s">
        <v>403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  <c r="CT362">
        <f>+Casos_PN_CORR[[#This Row],[43992]]-Casos_PN_CORR[[#This Row],[43991]]</f>
        <v>0</v>
      </c>
      <c r="CU362">
        <f>+Casos_PN_CORR[[#This Row],[43993]]-Casos_PN_CORR[[#This Row],[43992]]</f>
        <v>0</v>
      </c>
    </row>
    <row r="363" spans="1:99">
      <c r="A363">
        <v>60309</v>
      </c>
      <c r="B363" s="2" t="s">
        <v>158</v>
      </c>
      <c r="C363" s="2" t="s">
        <v>406</v>
      </c>
      <c r="D363" s="2" t="s">
        <v>641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  <c r="CT363">
        <f>+Casos_PN_CORR[[#This Row],[43992]]-Casos_PN_CORR[[#This Row],[43991]]</f>
        <v>0</v>
      </c>
      <c r="CU363">
        <f>+Casos_PN_CORR[[#This Row],[43993]]-Casos_PN_CORR[[#This Row],[43992]]</f>
        <v>0</v>
      </c>
    </row>
    <row r="364" spans="1:99">
      <c r="A364">
        <v>20306</v>
      </c>
      <c r="B364" s="2" t="s">
        <v>212</v>
      </c>
      <c r="C364" s="2" t="s">
        <v>245</v>
      </c>
      <c r="D364" s="2" t="s">
        <v>224</v>
      </c>
      <c r="E364" s="4">
        <f t="shared" si="5"/>
        <v>0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0</v>
      </c>
      <c r="CT364">
        <f>+Casos_PN_CORR[[#This Row],[43992]]-Casos_PN_CORR[[#This Row],[43991]]</f>
        <v>0</v>
      </c>
      <c r="CU364">
        <f>+Casos_PN_CORR[[#This Row],[43993]]-Casos_PN_CORR[[#This Row],[43992]]</f>
        <v>0</v>
      </c>
    </row>
    <row r="365" spans="1:99">
      <c r="A365">
        <v>40606</v>
      </c>
      <c r="B365" s="2" t="s">
        <v>154</v>
      </c>
      <c r="C365" s="2" t="s">
        <v>171</v>
      </c>
      <c r="D365" s="2" t="s">
        <v>224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  <c r="CT365">
        <f>+Casos_PN_CORR[[#This Row],[43992]]-Casos_PN_CORR[[#This Row],[43991]]</f>
        <v>0</v>
      </c>
      <c r="CU365">
        <f>+Casos_PN_CORR[[#This Row],[43993]]-Casos_PN_CORR[[#This Row],[43992]]</f>
        <v>0</v>
      </c>
    </row>
    <row r="366" spans="1:99">
      <c r="A366">
        <v>80820</v>
      </c>
      <c r="B366" s="2" t="s">
        <v>99</v>
      </c>
      <c r="C366" s="2" t="s">
        <v>99</v>
      </c>
      <c r="D366" s="2" t="s">
        <v>125</v>
      </c>
      <c r="E366" s="4">
        <f t="shared" si="5"/>
        <v>0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0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0</v>
      </c>
      <c r="CT366">
        <f>+Casos_PN_CORR[[#This Row],[43992]]-Casos_PN_CORR[[#This Row],[43991]]</f>
        <v>0</v>
      </c>
      <c r="CU366">
        <f>+Casos_PN_CORR[[#This Row],[43993]]-Casos_PN_CORR[[#This Row],[43992]]</f>
        <v>0</v>
      </c>
    </row>
    <row r="367" spans="1:99">
      <c r="A367">
        <v>80505</v>
      </c>
      <c r="B367" s="2" t="s">
        <v>99</v>
      </c>
      <c r="C367" s="2" t="s">
        <v>134</v>
      </c>
      <c r="D367" s="2" t="s">
        <v>208</v>
      </c>
      <c r="E367" s="4">
        <f t="shared" si="5"/>
        <v>0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0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0</v>
      </c>
      <c r="CT367">
        <f>+Casos_PN_CORR[[#This Row],[43992]]-Casos_PN_CORR[[#This Row],[43991]]</f>
        <v>0</v>
      </c>
      <c r="CU367">
        <f>+Casos_PN_CORR[[#This Row],[43993]]-Casos_PN_CORR[[#This Row],[43992]]</f>
        <v>0</v>
      </c>
    </row>
    <row r="368" spans="1:99">
      <c r="A368">
        <v>60201</v>
      </c>
      <c r="B368" s="2" t="s">
        <v>158</v>
      </c>
      <c r="C368" s="2" t="s">
        <v>350</v>
      </c>
      <c r="D368" s="2" t="s">
        <v>642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  <c r="CT368">
        <f>+Casos_PN_CORR[[#This Row],[43992]]-Casos_PN_CORR[[#This Row],[43991]]</f>
        <v>0</v>
      </c>
      <c r="CU368">
        <f>+Casos_PN_CORR[[#This Row],[43993]]-Casos_PN_CORR[[#This Row],[43992]]</f>
        <v>0</v>
      </c>
    </row>
    <row r="369" spans="1:99">
      <c r="A369">
        <v>130309</v>
      </c>
      <c r="B369" s="2" t="s">
        <v>102</v>
      </c>
      <c r="C369" s="2" t="s">
        <v>222</v>
      </c>
      <c r="D369" s="2" t="s">
        <v>307</v>
      </c>
      <c r="E369" s="4">
        <f t="shared" si="5"/>
        <v>0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0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  <c r="CT369">
        <f>+Casos_PN_CORR[[#This Row],[43992]]-Casos_PN_CORR[[#This Row],[43991]]</f>
        <v>0</v>
      </c>
      <c r="CU369">
        <f>+Casos_PN_CORR[[#This Row],[43993]]-Casos_PN_CORR[[#This Row],[43992]]</f>
        <v>0</v>
      </c>
    </row>
    <row r="370" spans="1:99">
      <c r="A370">
        <v>70409</v>
      </c>
      <c r="B370" s="2" t="s">
        <v>268</v>
      </c>
      <c r="C370" s="2" t="s">
        <v>328</v>
      </c>
      <c r="D370" s="2" t="s">
        <v>308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  <c r="CT370">
        <f>+Casos_PN_CORR[[#This Row],[43992]]-Casos_PN_CORR[[#This Row],[43991]]</f>
        <v>0</v>
      </c>
      <c r="CU370">
        <f>+Casos_PN_CORR[[#This Row],[43993]]-Casos_PN_CORR[[#This Row],[43992]]</f>
        <v>0</v>
      </c>
    </row>
    <row r="371" spans="1:99">
      <c r="A371">
        <v>90501</v>
      </c>
      <c r="B371" s="2" t="s">
        <v>114</v>
      </c>
      <c r="C371" s="2" t="s">
        <v>308</v>
      </c>
      <c r="D371" s="2" t="s">
        <v>309</v>
      </c>
      <c r="E371" s="4">
        <f t="shared" si="5"/>
        <v>0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0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0</v>
      </c>
      <c r="CT371">
        <f>+Casos_PN_CORR[[#This Row],[43992]]-Casos_PN_CORR[[#This Row],[43991]]</f>
        <v>0</v>
      </c>
      <c r="CU371">
        <f>+Casos_PN_CORR[[#This Row],[43993]]-Casos_PN_CORR[[#This Row],[43992]]</f>
        <v>0</v>
      </c>
    </row>
    <row r="372" spans="1:99">
      <c r="A372">
        <v>70213</v>
      </c>
      <c r="B372" s="2" t="s">
        <v>268</v>
      </c>
      <c r="C372" s="2" t="s">
        <v>348</v>
      </c>
      <c r="D372" s="2" t="s">
        <v>643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  <c r="CT372">
        <f>+Casos_PN_CORR[[#This Row],[43992]]-Casos_PN_CORR[[#This Row],[43991]]</f>
        <v>0</v>
      </c>
      <c r="CU372">
        <f>+Casos_PN_CORR[[#This Row],[43993]]-Casos_PN_CORR[[#This Row],[43992]]</f>
        <v>0</v>
      </c>
    </row>
    <row r="373" spans="1:99">
      <c r="A373">
        <v>10207</v>
      </c>
      <c r="B373" s="2" t="s">
        <v>163</v>
      </c>
      <c r="C373" s="2" t="s">
        <v>164</v>
      </c>
      <c r="D373" s="2" t="s">
        <v>348</v>
      </c>
      <c r="E373" s="4">
        <f t="shared" si="5"/>
        <v>0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0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0</v>
      </c>
      <c r="CT373">
        <f>+Casos_PN_CORR[[#This Row],[43992]]-Casos_PN_CORR[[#This Row],[43991]]</f>
        <v>0</v>
      </c>
      <c r="CU373">
        <f>+Casos_PN_CORR[[#This Row],[43993]]-Casos_PN_CORR[[#This Row],[43992]]</f>
        <v>0</v>
      </c>
    </row>
    <row r="374" spans="1:99">
      <c r="A374">
        <v>70201</v>
      </c>
      <c r="B374" s="2" t="s">
        <v>268</v>
      </c>
      <c r="C374" s="2" t="s">
        <v>348</v>
      </c>
      <c r="D374" s="2" t="s">
        <v>349</v>
      </c>
      <c r="E374" s="4">
        <f t="shared" si="5"/>
        <v>0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0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  <c r="CT374">
        <f>+Casos_PN_CORR[[#This Row],[43992]]-Casos_PN_CORR[[#This Row],[43991]]</f>
        <v>0</v>
      </c>
      <c r="CU374">
        <f>+Casos_PN_CORR[[#This Row],[43993]]-Casos_PN_CORR[[#This Row],[43992]]</f>
        <v>0</v>
      </c>
    </row>
    <row r="375" spans="1:99">
      <c r="A375">
        <v>70214</v>
      </c>
      <c r="B375" s="2" t="s">
        <v>268</v>
      </c>
      <c r="C375" s="2" t="s">
        <v>348</v>
      </c>
      <c r="D375" s="2" t="s">
        <v>644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  <c r="CT375">
        <f>+Casos_PN_CORR[[#This Row],[43992]]-Casos_PN_CORR[[#This Row],[43991]]</f>
        <v>0</v>
      </c>
      <c r="CU375">
        <f>+Casos_PN_CORR[[#This Row],[43993]]-Casos_PN_CORR[[#This Row],[43992]]</f>
        <v>0</v>
      </c>
    </row>
    <row r="376" spans="1:99">
      <c r="A376">
        <v>70107</v>
      </c>
      <c r="B376" s="2" t="s">
        <v>268</v>
      </c>
      <c r="C376" s="2" t="s">
        <v>400</v>
      </c>
      <c r="D376" s="2" t="s">
        <v>645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  <c r="CT376">
        <f>+Casos_PN_CORR[[#This Row],[43992]]-Casos_PN_CORR[[#This Row],[43991]]</f>
        <v>0</v>
      </c>
      <c r="CU376">
        <f>+Casos_PN_CORR[[#This Row],[43993]]-Casos_PN_CORR[[#This Row],[43992]]</f>
        <v>0</v>
      </c>
    </row>
    <row r="377" spans="1:99">
      <c r="A377">
        <v>130907</v>
      </c>
      <c r="B377" s="2" t="s">
        <v>102</v>
      </c>
      <c r="C377" s="2" t="s">
        <v>322</v>
      </c>
      <c r="D377" s="2" t="s">
        <v>646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  <c r="CT377">
        <f>+Casos_PN_CORR[[#This Row],[43992]]-Casos_PN_CORR[[#This Row],[43991]]</f>
        <v>0</v>
      </c>
      <c r="CU377">
        <f>+Casos_PN_CORR[[#This Row],[43993]]-Casos_PN_CORR[[#This Row],[43992]]</f>
        <v>0</v>
      </c>
    </row>
    <row r="378" spans="1:99">
      <c r="A378">
        <v>60205</v>
      </c>
      <c r="B378" s="2" t="s">
        <v>158</v>
      </c>
      <c r="C378" s="2" t="s">
        <v>350</v>
      </c>
      <c r="D378" s="2" t="s">
        <v>351</v>
      </c>
      <c r="E378" s="4">
        <f t="shared" si="5"/>
        <v>0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0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  <c r="CT378">
        <f>+Casos_PN_CORR[[#This Row],[43992]]-Casos_PN_CORR[[#This Row],[43991]]</f>
        <v>0</v>
      </c>
      <c r="CU378">
        <f>+Casos_PN_CORR[[#This Row],[43993]]-Casos_PN_CORR[[#This Row],[43992]]</f>
        <v>0</v>
      </c>
    </row>
    <row r="379" spans="1:99">
      <c r="A379">
        <v>90604</v>
      </c>
      <c r="B379" s="2" t="s">
        <v>114</v>
      </c>
      <c r="C379" s="2" t="s">
        <v>302</v>
      </c>
      <c r="D379" s="2" t="s">
        <v>351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  <c r="CT379">
        <f>+Casos_PN_CORR[[#This Row],[43992]]-Casos_PN_CORR[[#This Row],[43991]]</f>
        <v>0</v>
      </c>
      <c r="CU379">
        <f>+Casos_PN_CORR[[#This Row],[43993]]-Casos_PN_CORR[[#This Row],[43992]]</f>
        <v>0</v>
      </c>
    </row>
    <row r="380" spans="1:99">
      <c r="A380">
        <v>130310</v>
      </c>
      <c r="B380" s="2" t="s">
        <v>102</v>
      </c>
      <c r="C380" s="2" t="s">
        <v>222</v>
      </c>
      <c r="D380" s="2" t="s">
        <v>223</v>
      </c>
      <c r="E380" s="4">
        <f t="shared" si="5"/>
        <v>0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0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  <c r="CT380">
        <f>+Casos_PN_CORR[[#This Row],[43992]]-Casos_PN_CORR[[#This Row],[43991]]</f>
        <v>0</v>
      </c>
      <c r="CU380">
        <f>+Casos_PN_CORR[[#This Row],[43993]]-Casos_PN_CORR[[#This Row],[43992]]</f>
        <v>0</v>
      </c>
    </row>
    <row r="381" spans="1:99">
      <c r="A381">
        <v>30108</v>
      </c>
      <c r="B381" s="2" t="s">
        <v>144</v>
      </c>
      <c r="C381" s="2" t="s">
        <v>144</v>
      </c>
      <c r="D381" s="2" t="s">
        <v>310</v>
      </c>
      <c r="E381" s="4">
        <f t="shared" si="5"/>
        <v>0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0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  <c r="CT381">
        <f>+Casos_PN_CORR[[#This Row],[43992]]-Casos_PN_CORR[[#This Row],[43991]]</f>
        <v>0</v>
      </c>
      <c r="CU381">
        <f>+Casos_PN_CORR[[#This Row],[43993]]-Casos_PN_CORR[[#This Row],[43992]]</f>
        <v>0</v>
      </c>
    </row>
    <row r="382" spans="1:99">
      <c r="A382">
        <v>40202</v>
      </c>
      <c r="B382" s="2" t="s">
        <v>154</v>
      </c>
      <c r="C382" s="2" t="s">
        <v>195</v>
      </c>
      <c r="D382" s="2" t="s">
        <v>647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  <c r="CT382">
        <f>+Casos_PN_CORR[[#This Row],[43992]]-Casos_PN_CORR[[#This Row],[43991]]</f>
        <v>0</v>
      </c>
      <c r="CU382">
        <f>+Casos_PN_CORR[[#This Row],[43993]]-Casos_PN_CORR[[#This Row],[43992]]</f>
        <v>0</v>
      </c>
    </row>
    <row r="383" spans="1:99">
      <c r="A383">
        <v>70108</v>
      </c>
      <c r="B383" s="2" t="s">
        <v>268</v>
      </c>
      <c r="C383" s="2" t="s">
        <v>400</v>
      </c>
      <c r="D383" s="2" t="s">
        <v>648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  <c r="CT383">
        <f>+Casos_PN_CORR[[#This Row],[43992]]-Casos_PN_CORR[[#This Row],[43991]]</f>
        <v>0</v>
      </c>
      <c r="CU383">
        <f>+Casos_PN_CORR[[#This Row],[43993]]-Casos_PN_CORR[[#This Row],[43992]]</f>
        <v>0</v>
      </c>
    </row>
    <row r="384" spans="1:99">
      <c r="A384">
        <v>60104</v>
      </c>
      <c r="B384" s="2" t="s">
        <v>158</v>
      </c>
      <c r="C384" s="2" t="s">
        <v>297</v>
      </c>
      <c r="D384" s="2" t="s">
        <v>298</v>
      </c>
      <c r="E384" s="4">
        <f t="shared" si="5"/>
        <v>0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0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  <c r="CT384">
        <f>+Casos_PN_CORR[[#This Row],[43992]]-Casos_PN_CORR[[#This Row],[43991]]</f>
        <v>0</v>
      </c>
      <c r="CU384">
        <f>+Casos_PN_CORR[[#This Row],[43993]]-Casos_PN_CORR[[#This Row],[43992]]</f>
        <v>0</v>
      </c>
    </row>
    <row r="385" spans="1:99" ht="24">
      <c r="A385">
        <v>91201</v>
      </c>
      <c r="B385" s="2" t="s">
        <v>114</v>
      </c>
      <c r="C385" s="2" t="s">
        <v>242</v>
      </c>
      <c r="D385" s="2" t="s">
        <v>243</v>
      </c>
      <c r="E385" s="4">
        <f t="shared" si="5"/>
        <v>0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0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  <c r="CT385">
        <f>+Casos_PN_CORR[[#This Row],[43992]]-Casos_PN_CORR[[#This Row],[43991]]</f>
        <v>0</v>
      </c>
      <c r="CU385">
        <f>+Casos_PN_CORR[[#This Row],[43993]]-Casos_PN_CORR[[#This Row],[43992]]</f>
        <v>0</v>
      </c>
    </row>
    <row r="386" spans="1:99">
      <c r="A386">
        <v>60504</v>
      </c>
      <c r="B386" s="2" t="s">
        <v>158</v>
      </c>
      <c r="C386" s="2" t="s">
        <v>417</v>
      </c>
      <c r="D386" s="2" t="s">
        <v>649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  <c r="CT386">
        <f>+Casos_PN_CORR[[#This Row],[43992]]-Casos_PN_CORR[[#This Row],[43991]]</f>
        <v>0</v>
      </c>
      <c r="CU386">
        <f>+Casos_PN_CORR[[#This Row],[43993]]-Casos_PN_CORR[[#This Row],[43992]]</f>
        <v>0</v>
      </c>
    </row>
    <row r="387" spans="1:99">
      <c r="A387">
        <v>70410</v>
      </c>
      <c r="B387" s="2" t="s">
        <v>268</v>
      </c>
      <c r="C387" s="2" t="s">
        <v>328</v>
      </c>
      <c r="D387" s="2" t="s">
        <v>650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  <c r="CT387">
        <f>+Casos_PN_CORR[[#This Row],[43992]]-Casos_PN_CORR[[#This Row],[43991]]</f>
        <v>0</v>
      </c>
      <c r="CU387">
        <f>+Casos_PN_CORR[[#This Row],[43993]]-Casos_PN_CORR[[#This Row],[43992]]</f>
        <v>0</v>
      </c>
    </row>
    <row r="388" spans="1:99">
      <c r="A388">
        <v>20304</v>
      </c>
      <c r="B388" s="2" t="s">
        <v>212</v>
      </c>
      <c r="C388" s="2" t="s">
        <v>245</v>
      </c>
      <c r="D388" s="2" t="s">
        <v>651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  <c r="CT388">
        <f>+Casos_PN_CORR[[#This Row],[43992]]-Casos_PN_CORR[[#This Row],[43991]]</f>
        <v>0</v>
      </c>
      <c r="CU388">
        <f>+Casos_PN_CORR[[#This Row],[43993]]-Casos_PN_CORR[[#This Row],[43992]]</f>
        <v>0</v>
      </c>
    </row>
    <row r="389" spans="1:99">
      <c r="A389">
        <v>60404</v>
      </c>
      <c r="B389" s="2" t="s">
        <v>158</v>
      </c>
      <c r="C389" s="2" t="s">
        <v>332</v>
      </c>
      <c r="D389" s="2" t="s">
        <v>651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  <c r="CT389">
        <f>+Casos_PN_CORR[[#This Row],[43992]]-Casos_PN_CORR[[#This Row],[43991]]</f>
        <v>0</v>
      </c>
      <c r="CU389">
        <f>+Casos_PN_CORR[[#This Row],[43993]]-Casos_PN_CORR[[#This Row],[43992]]</f>
        <v>0</v>
      </c>
    </row>
    <row r="390" spans="1:99">
      <c r="A390">
        <v>90404</v>
      </c>
      <c r="B390" s="2" t="s">
        <v>114</v>
      </c>
      <c r="C390" s="2" t="s">
        <v>238</v>
      </c>
      <c r="D390" s="2" t="s">
        <v>651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  <c r="CT390">
        <f>+Casos_PN_CORR[[#This Row],[43992]]-Casos_PN_CORR[[#This Row],[43991]]</f>
        <v>0</v>
      </c>
      <c r="CU390">
        <f>+Casos_PN_CORR[[#This Row],[43993]]-Casos_PN_CORR[[#This Row],[43992]]</f>
        <v>0</v>
      </c>
    </row>
    <row r="391" spans="1:99">
      <c r="A391">
        <v>70309</v>
      </c>
      <c r="B391" s="2" t="s">
        <v>268</v>
      </c>
      <c r="C391" s="2" t="s">
        <v>268</v>
      </c>
      <c r="D391" s="2" t="s">
        <v>652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  <c r="CT391">
        <f>+Casos_PN_CORR[[#This Row],[43992]]-Casos_PN_CORR[[#This Row],[43991]]</f>
        <v>0</v>
      </c>
      <c r="CU391">
        <f>+Casos_PN_CORR[[#This Row],[43993]]-Casos_PN_CORR[[#This Row],[43992]]</f>
        <v>0</v>
      </c>
    </row>
    <row r="392" spans="1:99">
      <c r="A392">
        <v>20307</v>
      </c>
      <c r="B392" s="2" t="s">
        <v>212</v>
      </c>
      <c r="C392" s="2" t="s">
        <v>245</v>
      </c>
      <c r="D392" s="2" t="s">
        <v>653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  <c r="CT392">
        <f>+Casos_PN_CORR[[#This Row],[43992]]-Casos_PN_CORR[[#This Row],[43991]]</f>
        <v>0</v>
      </c>
      <c r="CU392">
        <f>+Casos_PN_CORR[[#This Row],[43993]]-Casos_PN_CORR[[#This Row],[43992]]</f>
        <v>0</v>
      </c>
    </row>
    <row r="393" spans="1:99">
      <c r="A393">
        <v>90507</v>
      </c>
      <c r="B393" s="2" t="s">
        <v>114</v>
      </c>
      <c r="C393" s="2" t="s">
        <v>308</v>
      </c>
      <c r="D393" s="2" t="s">
        <v>654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  <c r="CT393">
        <f>+Casos_PN_CORR[[#This Row],[43992]]-Casos_PN_CORR[[#This Row],[43991]]</f>
        <v>0</v>
      </c>
      <c r="CU393">
        <f>+Casos_PN_CORR[[#This Row],[43993]]-Casos_PN_CORR[[#This Row],[43992]]</f>
        <v>0</v>
      </c>
    </row>
    <row r="394" spans="1:99">
      <c r="A394">
        <v>120903</v>
      </c>
      <c r="B394" s="2" t="s">
        <v>191</v>
      </c>
      <c r="C394" s="2" t="s">
        <v>449</v>
      </c>
      <c r="D394" s="2" t="s">
        <v>655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  <c r="CT394">
        <f>+Casos_PN_CORR[[#This Row],[43992]]-Casos_PN_CORR[[#This Row],[43991]]</f>
        <v>0</v>
      </c>
      <c r="CU394">
        <f>+Casos_PN_CORR[[#This Row],[43993]]-Casos_PN_CORR[[#This Row],[43992]]</f>
        <v>0</v>
      </c>
    </row>
    <row r="395" spans="1:99">
      <c r="A395">
        <v>40708</v>
      </c>
      <c r="B395" s="2" t="s">
        <v>154</v>
      </c>
      <c r="C395" s="2" t="s">
        <v>286</v>
      </c>
      <c r="D395" s="2" t="s">
        <v>205</v>
      </c>
      <c r="E395" s="4">
        <f t="shared" si="6"/>
        <v>0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0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0</v>
      </c>
      <c r="CT395">
        <f>+Casos_PN_CORR[[#This Row],[43992]]-Casos_PN_CORR[[#This Row],[43991]]</f>
        <v>0</v>
      </c>
      <c r="CU395">
        <f>+Casos_PN_CORR[[#This Row],[43993]]-Casos_PN_CORR[[#This Row],[43992]]</f>
        <v>0</v>
      </c>
    </row>
    <row r="396" spans="1:99">
      <c r="A396">
        <v>91008</v>
      </c>
      <c r="B396" s="2" t="s">
        <v>114</v>
      </c>
      <c r="C396" s="2" t="s">
        <v>115</v>
      </c>
      <c r="D396" s="2" t="s">
        <v>205</v>
      </c>
      <c r="E396" s="4">
        <f t="shared" si="6"/>
        <v>0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0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  <c r="CT396">
        <f>+Casos_PN_CORR[[#This Row],[43992]]-Casos_PN_CORR[[#This Row],[43991]]</f>
        <v>0</v>
      </c>
      <c r="CU396">
        <f>+Casos_PN_CORR[[#This Row],[43993]]-Casos_PN_CORR[[#This Row],[43992]]</f>
        <v>0</v>
      </c>
    </row>
    <row r="397" spans="1:99">
      <c r="A397">
        <v>40703</v>
      </c>
      <c r="B397" s="2" t="s">
        <v>154</v>
      </c>
      <c r="C397" s="2" t="s">
        <v>286</v>
      </c>
      <c r="D397" s="2" t="s">
        <v>438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  <c r="CT397">
        <f>+Casos_PN_CORR[[#This Row],[43992]]-Casos_PN_CORR[[#This Row],[43991]]</f>
        <v>0</v>
      </c>
      <c r="CU397">
        <f>+Casos_PN_CORR[[#This Row],[43993]]-Casos_PN_CORR[[#This Row],[43992]]</f>
        <v>0</v>
      </c>
    </row>
    <row r="398" spans="1:99">
      <c r="A398">
        <v>40803</v>
      </c>
      <c r="B398" s="2" t="s">
        <v>154</v>
      </c>
      <c r="C398" s="2" t="s">
        <v>280</v>
      </c>
      <c r="D398" s="2" t="s">
        <v>352</v>
      </c>
      <c r="E398" s="4">
        <f t="shared" si="6"/>
        <v>0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0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  <c r="CT398">
        <f>+Casos_PN_CORR[[#This Row],[43992]]-Casos_PN_CORR[[#This Row],[43991]]</f>
        <v>0</v>
      </c>
      <c r="CU398">
        <f>+Casos_PN_CORR[[#This Row],[43993]]-Casos_PN_CORR[[#This Row],[43992]]</f>
        <v>0</v>
      </c>
    </row>
    <row r="399" spans="1:99">
      <c r="A399">
        <v>70307</v>
      </c>
      <c r="B399" s="2" t="s">
        <v>268</v>
      </c>
      <c r="C399" s="2" t="s">
        <v>268</v>
      </c>
      <c r="D399" s="2" t="s">
        <v>352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  <c r="CT399">
        <f>+Casos_PN_CORR[[#This Row],[43992]]-Casos_PN_CORR[[#This Row],[43991]]</f>
        <v>0</v>
      </c>
      <c r="CU399">
        <f>+Casos_PN_CORR[[#This Row],[43993]]-Casos_PN_CORR[[#This Row],[43992]]</f>
        <v>0</v>
      </c>
    </row>
    <row r="400" spans="1:99">
      <c r="A400">
        <v>70502</v>
      </c>
      <c r="B400" s="2" t="s">
        <v>268</v>
      </c>
      <c r="C400" s="2" t="s">
        <v>656</v>
      </c>
      <c r="D400" s="2" t="s">
        <v>657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  <c r="CT400">
        <f>+Casos_PN_CORR[[#This Row],[43992]]-Casos_PN_CORR[[#This Row],[43991]]</f>
        <v>0</v>
      </c>
      <c r="CU400">
        <f>+Casos_PN_CORR[[#This Row],[43993]]-Casos_PN_CORR[[#This Row],[43992]]</f>
        <v>0</v>
      </c>
    </row>
    <row r="401" spans="1:99">
      <c r="A401">
        <v>60705</v>
      </c>
      <c r="B401" s="2" t="s">
        <v>158</v>
      </c>
      <c r="C401" s="2" t="s">
        <v>353</v>
      </c>
      <c r="D401" s="2" t="s">
        <v>354</v>
      </c>
      <c r="E401" s="4">
        <f t="shared" si="6"/>
        <v>0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0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  <c r="CT401">
        <f>+Casos_PN_CORR[[#This Row],[43992]]-Casos_PN_CORR[[#This Row],[43991]]</f>
        <v>0</v>
      </c>
      <c r="CU401">
        <f>+Casos_PN_CORR[[#This Row],[43993]]-Casos_PN_CORR[[#This Row],[43992]]</f>
        <v>0</v>
      </c>
    </row>
    <row r="402" spans="1:99">
      <c r="A402">
        <v>60503</v>
      </c>
      <c r="B402" s="2" t="s">
        <v>158</v>
      </c>
      <c r="C402" s="2" t="s">
        <v>417</v>
      </c>
      <c r="D402" s="2" t="s">
        <v>658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  <c r="CT402">
        <f>+Casos_PN_CORR[[#This Row],[43992]]-Casos_PN_CORR[[#This Row],[43991]]</f>
        <v>0</v>
      </c>
      <c r="CU402">
        <f>+Casos_PN_CORR[[#This Row],[43993]]-Casos_PN_CORR[[#This Row],[43992]]</f>
        <v>0</v>
      </c>
    </row>
    <row r="403" spans="1:99">
      <c r="A403">
        <v>90703</v>
      </c>
      <c r="B403" s="2" t="s">
        <v>114</v>
      </c>
      <c r="C403" s="2" t="s">
        <v>363</v>
      </c>
      <c r="D403" s="2" t="s">
        <v>658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  <c r="CT403">
        <f>+Casos_PN_CORR[[#This Row],[43992]]-Casos_PN_CORR[[#This Row],[43991]]</f>
        <v>0</v>
      </c>
      <c r="CU403">
        <f>+Casos_PN_CORR[[#This Row],[43993]]-Casos_PN_CORR[[#This Row],[43992]]</f>
        <v>0</v>
      </c>
    </row>
    <row r="404" spans="1:99">
      <c r="A404">
        <v>60307</v>
      </c>
      <c r="B404" s="2" t="s">
        <v>158</v>
      </c>
      <c r="C404" s="2" t="s">
        <v>406</v>
      </c>
      <c r="D404" s="2" t="s">
        <v>659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  <c r="CT404">
        <f>+Casos_PN_CORR[[#This Row],[43992]]-Casos_PN_CORR[[#This Row],[43991]]</f>
        <v>0</v>
      </c>
      <c r="CU404">
        <f>+Casos_PN_CORR[[#This Row],[43993]]-Casos_PN_CORR[[#This Row],[43992]]</f>
        <v>0</v>
      </c>
    </row>
    <row r="405" spans="1:99">
      <c r="A405">
        <v>60308</v>
      </c>
      <c r="B405" s="2" t="s">
        <v>158</v>
      </c>
      <c r="C405" s="2" t="s">
        <v>406</v>
      </c>
      <c r="D405" s="2" t="s">
        <v>660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  <c r="CT405">
        <f>+Casos_PN_CORR[[#This Row],[43992]]-Casos_PN_CORR[[#This Row],[43991]]</f>
        <v>0</v>
      </c>
      <c r="CU405">
        <f>+Casos_PN_CORR[[#This Row],[43993]]-Casos_PN_CORR[[#This Row],[43992]]</f>
        <v>0</v>
      </c>
    </row>
    <row r="406" spans="1:99">
      <c r="A406">
        <v>130713</v>
      </c>
      <c r="B406" s="2" t="s">
        <v>102</v>
      </c>
      <c r="C406" s="2" t="s">
        <v>138</v>
      </c>
      <c r="D406" s="2" t="s">
        <v>355</v>
      </c>
      <c r="E406" s="4">
        <f t="shared" si="6"/>
        <v>0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0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  <c r="CT406">
        <f>+Casos_PN_CORR[[#This Row],[43992]]-Casos_PN_CORR[[#This Row],[43991]]</f>
        <v>0</v>
      </c>
      <c r="CU406">
        <f>+Casos_PN_CORR[[#This Row],[43993]]-Casos_PN_CORR[[#This Row],[43992]]</f>
        <v>0</v>
      </c>
    </row>
    <row r="407" spans="1:99">
      <c r="A407">
        <v>90803</v>
      </c>
      <c r="B407" s="2" t="s">
        <v>114</v>
      </c>
      <c r="C407" s="2" t="s">
        <v>118</v>
      </c>
      <c r="D407" s="2" t="s">
        <v>661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  <c r="CT407">
        <f>+Casos_PN_CORR[[#This Row],[43992]]-Casos_PN_CORR[[#This Row],[43991]]</f>
        <v>0</v>
      </c>
      <c r="CU407">
        <f>+Casos_PN_CORR[[#This Row],[43993]]-Casos_PN_CORR[[#This Row],[43992]]</f>
        <v>0</v>
      </c>
    </row>
    <row r="408" spans="1:99">
      <c r="A408">
        <v>130908</v>
      </c>
      <c r="B408" s="2" t="s">
        <v>102</v>
      </c>
      <c r="C408" s="2" t="s">
        <v>322</v>
      </c>
      <c r="D408" s="2" t="s">
        <v>404</v>
      </c>
      <c r="E408" s="4">
        <f t="shared" si="6"/>
        <v>0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0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  <c r="CT408">
        <f>+Casos_PN_CORR[[#This Row],[43992]]-Casos_PN_CORR[[#This Row],[43991]]</f>
        <v>0</v>
      </c>
      <c r="CU408">
        <f>+Casos_PN_CORR[[#This Row],[43993]]-Casos_PN_CORR[[#This Row],[43992]]</f>
        <v>0</v>
      </c>
    </row>
    <row r="409" spans="1:99">
      <c r="A409">
        <v>60403</v>
      </c>
      <c r="B409" s="2" t="s">
        <v>158</v>
      </c>
      <c r="C409" s="2" t="s">
        <v>332</v>
      </c>
      <c r="D409" s="2" t="s">
        <v>662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  <c r="CT409">
        <f>+Casos_PN_CORR[[#This Row],[43992]]-Casos_PN_CORR[[#This Row],[43991]]</f>
        <v>0</v>
      </c>
      <c r="CU409">
        <f>+Casos_PN_CORR[[#This Row],[43993]]-Casos_PN_CORR[[#This Row],[43992]]</f>
        <v>0</v>
      </c>
    </row>
    <row r="410" spans="1:99">
      <c r="A410">
        <v>90406</v>
      </c>
      <c r="B410" s="2" t="s">
        <v>114</v>
      </c>
      <c r="C410" s="2" t="s">
        <v>238</v>
      </c>
      <c r="D410" s="2" t="s">
        <v>356</v>
      </c>
      <c r="E410" s="4">
        <f t="shared" si="6"/>
        <v>0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0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  <c r="CT410">
        <f>+Casos_PN_CORR[[#This Row],[43992]]-Casos_PN_CORR[[#This Row],[43991]]</f>
        <v>0</v>
      </c>
      <c r="CU410">
        <f>+Casos_PN_CORR[[#This Row],[43993]]-Casos_PN_CORR[[#This Row],[43992]]</f>
        <v>0</v>
      </c>
    </row>
    <row r="411" spans="1:99">
      <c r="A411">
        <v>40406</v>
      </c>
      <c r="B411" s="2" t="s">
        <v>154</v>
      </c>
      <c r="C411" s="2" t="s">
        <v>234</v>
      </c>
      <c r="D411" s="2" t="s">
        <v>663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  <c r="CT411">
        <f>+Casos_PN_CORR[[#This Row],[43992]]-Casos_PN_CORR[[#This Row],[43991]]</f>
        <v>0</v>
      </c>
      <c r="CU411">
        <f>+Casos_PN_CORR[[#This Row],[43993]]-Casos_PN_CORR[[#This Row],[43992]]</f>
        <v>0</v>
      </c>
    </row>
    <row r="412" spans="1:99">
      <c r="A412">
        <v>70308</v>
      </c>
      <c r="B412" s="2" t="s">
        <v>268</v>
      </c>
      <c r="C412" s="2" t="s">
        <v>268</v>
      </c>
      <c r="D412" s="2" t="s">
        <v>405</v>
      </c>
      <c r="E412" s="4">
        <f t="shared" si="6"/>
        <v>0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0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  <c r="CT412">
        <f>+Casos_PN_CORR[[#This Row],[43992]]-Casos_PN_CORR[[#This Row],[43991]]</f>
        <v>0</v>
      </c>
      <c r="CU412">
        <f>+Casos_PN_CORR[[#This Row],[43993]]-Casos_PN_CORR[[#This Row],[43992]]</f>
        <v>0</v>
      </c>
    </row>
    <row r="413" spans="1:99">
      <c r="A413">
        <v>60301</v>
      </c>
      <c r="B413" s="2" t="s">
        <v>158</v>
      </c>
      <c r="C413" s="2" t="s">
        <v>406</v>
      </c>
      <c r="D413" s="2" t="s">
        <v>407</v>
      </c>
      <c r="E413" s="4">
        <f t="shared" si="6"/>
        <v>0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0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  <c r="CT413">
        <f>+Casos_PN_CORR[[#This Row],[43992]]-Casos_PN_CORR[[#This Row],[43991]]</f>
        <v>0</v>
      </c>
      <c r="CU413">
        <f>+Casos_PN_CORR[[#This Row],[43993]]-Casos_PN_CORR[[#This Row],[43992]]</f>
        <v>0</v>
      </c>
    </row>
    <row r="414" spans="1:99">
      <c r="A414">
        <v>90304</v>
      </c>
      <c r="B414" s="2" t="s">
        <v>114</v>
      </c>
      <c r="C414" s="2" t="s">
        <v>284</v>
      </c>
      <c r="D414" s="2" t="s">
        <v>664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  <c r="CT414">
        <f>+Casos_PN_CORR[[#This Row],[43992]]-Casos_PN_CORR[[#This Row],[43991]]</f>
        <v>0</v>
      </c>
      <c r="CU414">
        <f>+Casos_PN_CORR[[#This Row],[43993]]-Casos_PN_CORR[[#This Row],[43992]]</f>
        <v>0</v>
      </c>
    </row>
    <row r="415" spans="1:99">
      <c r="A415">
        <v>70401</v>
      </c>
      <c r="B415" s="2" t="s">
        <v>268</v>
      </c>
      <c r="C415" s="2" t="s">
        <v>328</v>
      </c>
      <c r="D415" s="2" t="s">
        <v>329</v>
      </c>
      <c r="E415" s="4">
        <f t="shared" si="6"/>
        <v>0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0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  <c r="CT415">
        <f>+Casos_PN_CORR[[#This Row],[43992]]-Casos_PN_CORR[[#This Row],[43991]]</f>
        <v>0</v>
      </c>
      <c r="CU415">
        <f>+Casos_PN_CORR[[#This Row],[43993]]-Casos_PN_CORR[[#This Row],[43992]]</f>
        <v>0</v>
      </c>
    </row>
    <row r="416" spans="1:99">
      <c r="A416">
        <v>120804</v>
      </c>
      <c r="B416" s="2" t="s">
        <v>191</v>
      </c>
      <c r="C416" s="2" t="s">
        <v>192</v>
      </c>
      <c r="D416" s="2" t="s">
        <v>665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  <c r="CT416">
        <f>+Casos_PN_CORR[[#This Row],[43992]]-Casos_PN_CORR[[#This Row],[43991]]</f>
        <v>0</v>
      </c>
      <c r="CU416">
        <f>+Casos_PN_CORR[[#This Row],[43993]]-Casos_PN_CORR[[#This Row],[43992]]</f>
        <v>0</v>
      </c>
    </row>
    <row r="417" spans="1:99">
      <c r="A417">
        <v>90513</v>
      </c>
      <c r="B417" s="2" t="s">
        <v>114</v>
      </c>
      <c r="C417" s="2" t="s">
        <v>308</v>
      </c>
      <c r="D417" s="2" t="s">
        <v>666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  <c r="CT417">
        <f>+Casos_PN_CORR[[#This Row],[43992]]-Casos_PN_CORR[[#This Row],[43991]]</f>
        <v>0</v>
      </c>
      <c r="CU417">
        <f>+Casos_PN_CORR[[#This Row],[43993]]-Casos_PN_CORR[[#This Row],[43992]]</f>
        <v>0</v>
      </c>
    </row>
    <row r="418" spans="1:99" ht="24">
      <c r="A418">
        <v>110103</v>
      </c>
      <c r="B418" s="2" t="s">
        <v>188</v>
      </c>
      <c r="C418" s="2" t="s">
        <v>189</v>
      </c>
      <c r="D418" s="2" t="s">
        <v>408</v>
      </c>
      <c r="E418" s="4">
        <f t="shared" si="6"/>
        <v>0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0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  <c r="CT418">
        <f>+Casos_PN_CORR[[#This Row],[43992]]-Casos_PN_CORR[[#This Row],[43991]]</f>
        <v>0</v>
      </c>
      <c r="CU418">
        <f>+Casos_PN_CORR[[#This Row],[43993]]-Casos_PN_CORR[[#This Row],[43992]]</f>
        <v>0</v>
      </c>
    </row>
    <row r="419" spans="1:99">
      <c r="A419">
        <v>120307</v>
      </c>
      <c r="B419" s="2" t="s">
        <v>191</v>
      </c>
      <c r="C419" s="2" t="s">
        <v>380</v>
      </c>
      <c r="D419" s="2" t="s">
        <v>667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  <c r="CT419">
        <f>+Casos_PN_CORR[[#This Row],[43992]]-Casos_PN_CORR[[#This Row],[43991]]</f>
        <v>0</v>
      </c>
      <c r="CU419">
        <f>+Casos_PN_CORR[[#This Row],[43993]]-Casos_PN_CORR[[#This Row],[43992]]</f>
        <v>0</v>
      </c>
    </row>
    <row r="420" spans="1:99">
      <c r="A420">
        <v>30405</v>
      </c>
      <c r="B420" s="2" t="s">
        <v>144</v>
      </c>
      <c r="C420" s="2" t="s">
        <v>330</v>
      </c>
      <c r="D420" s="2" t="s">
        <v>331</v>
      </c>
      <c r="E420" s="4">
        <f t="shared" si="6"/>
        <v>0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0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  <c r="CT420">
        <f>+Casos_PN_CORR[[#This Row],[43992]]-Casos_PN_CORR[[#This Row],[43991]]</f>
        <v>0</v>
      </c>
      <c r="CU420">
        <f>+Casos_PN_CORR[[#This Row],[43993]]-Casos_PN_CORR[[#This Row],[43992]]</f>
        <v>0</v>
      </c>
    </row>
    <row r="421" spans="1:99">
      <c r="A421">
        <v>70503</v>
      </c>
      <c r="B421" s="2" t="s">
        <v>268</v>
      </c>
      <c r="C421" s="2" t="s">
        <v>656</v>
      </c>
      <c r="D421" s="2" t="s">
        <v>668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  <c r="CT421">
        <f>+Casos_PN_CORR[[#This Row],[43992]]-Casos_PN_CORR[[#This Row],[43991]]</f>
        <v>0</v>
      </c>
      <c r="CU421">
        <f>+Casos_PN_CORR[[#This Row],[43993]]-Casos_PN_CORR[[#This Row],[43992]]</f>
        <v>0</v>
      </c>
    </row>
    <row r="422" spans="1:99">
      <c r="A422">
        <v>81004</v>
      </c>
      <c r="B422" s="2" t="s">
        <v>99</v>
      </c>
      <c r="C422" s="2" t="s">
        <v>106</v>
      </c>
      <c r="D422" s="2" t="s">
        <v>173</v>
      </c>
      <c r="E422" s="4">
        <f t="shared" si="6"/>
        <v>0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0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0</v>
      </c>
      <c r="CT422">
        <f>+Casos_PN_CORR[[#This Row],[43992]]-Casos_PN_CORR[[#This Row],[43991]]</f>
        <v>0</v>
      </c>
      <c r="CU422">
        <f>+Casos_PN_CORR[[#This Row],[43993]]-Casos_PN_CORR[[#This Row],[43992]]</f>
        <v>0</v>
      </c>
    </row>
    <row r="423" spans="1:99">
      <c r="A423">
        <v>60407</v>
      </c>
      <c r="B423" s="2" t="s">
        <v>158</v>
      </c>
      <c r="C423" s="2" t="s">
        <v>332</v>
      </c>
      <c r="D423" s="2" t="s">
        <v>669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  <c r="CT423">
        <f>+Casos_PN_CORR[[#This Row],[43992]]-Casos_PN_CORR[[#This Row],[43991]]</f>
        <v>0</v>
      </c>
      <c r="CU423">
        <f>+Casos_PN_CORR[[#This Row],[43993]]-Casos_PN_CORR[[#This Row],[43992]]</f>
        <v>0</v>
      </c>
    </row>
    <row r="424" spans="1:99">
      <c r="A424">
        <v>130714</v>
      </c>
      <c r="B424" s="2" t="s">
        <v>102</v>
      </c>
      <c r="C424" s="2" t="s">
        <v>138</v>
      </c>
      <c r="D424" s="2" t="s">
        <v>237</v>
      </c>
      <c r="E424" s="4">
        <f t="shared" si="6"/>
        <v>0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0</v>
      </c>
      <c r="CT424">
        <f>+Casos_PN_CORR[[#This Row],[43992]]-Casos_PN_CORR[[#This Row],[43991]]</f>
        <v>0</v>
      </c>
      <c r="CU424">
        <f>+Casos_PN_CORR[[#This Row],[43993]]-Casos_PN_CORR[[#This Row],[43992]]</f>
        <v>0</v>
      </c>
    </row>
    <row r="425" spans="1:99">
      <c r="A425">
        <v>50208</v>
      </c>
      <c r="B425" s="2" t="s">
        <v>151</v>
      </c>
      <c r="C425" s="2" t="s">
        <v>152</v>
      </c>
      <c r="D425" s="2" t="s">
        <v>159</v>
      </c>
      <c r="E425" s="4">
        <f t="shared" si="6"/>
        <v>0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0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0</v>
      </c>
      <c r="CT425">
        <f>+Casos_PN_CORR[[#This Row],[43992]]-Casos_PN_CORR[[#This Row],[43991]]</f>
        <v>0</v>
      </c>
      <c r="CU425">
        <f>+Casos_PN_CORR[[#This Row],[43993]]-Casos_PN_CORR[[#This Row],[43992]]</f>
        <v>0</v>
      </c>
    </row>
    <row r="426" spans="1:99" ht="24">
      <c r="A426">
        <v>30301</v>
      </c>
      <c r="B426" s="2" t="s">
        <v>144</v>
      </c>
      <c r="C426" s="2" t="s">
        <v>424</v>
      </c>
      <c r="D426" s="2" t="s">
        <v>670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  <c r="CT426">
        <f>+Casos_PN_CORR[[#This Row],[43992]]-Casos_PN_CORR[[#This Row],[43991]]</f>
        <v>0</v>
      </c>
      <c r="CU426">
        <f>+Casos_PN_CORR[[#This Row],[43993]]-Casos_PN_CORR[[#This Row],[43992]]</f>
        <v>0</v>
      </c>
    </row>
    <row r="427" spans="1:99">
      <c r="A427">
        <v>10302</v>
      </c>
      <c r="B427" s="2" t="s">
        <v>163</v>
      </c>
      <c r="C427" s="2" t="s">
        <v>167</v>
      </c>
      <c r="D427" s="2" t="s">
        <v>209</v>
      </c>
      <c r="E427" s="4">
        <f t="shared" si="6"/>
        <v>0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0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  <c r="CT427">
        <f>+Casos_PN_CORR[[#This Row],[43992]]-Casos_PN_CORR[[#This Row],[43991]]</f>
        <v>0</v>
      </c>
      <c r="CU427">
        <f>+Casos_PN_CORR[[#This Row],[43993]]-Casos_PN_CORR[[#This Row],[43992]]</f>
        <v>0</v>
      </c>
    </row>
    <row r="428" spans="1:99">
      <c r="A428">
        <v>30503</v>
      </c>
      <c r="B428" s="2" t="s">
        <v>144</v>
      </c>
      <c r="C428" s="2" t="s">
        <v>410</v>
      </c>
      <c r="D428" s="2" t="s">
        <v>209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  <c r="CT428">
        <f>+Casos_PN_CORR[[#This Row],[43992]]-Casos_PN_CORR[[#This Row],[43991]]</f>
        <v>0</v>
      </c>
      <c r="CU428">
        <f>+Casos_PN_CORR[[#This Row],[43993]]-Casos_PN_CORR[[#This Row],[43992]]</f>
        <v>0</v>
      </c>
    </row>
    <row r="429" spans="1:99">
      <c r="A429">
        <v>70411</v>
      </c>
      <c r="B429" s="2" t="s">
        <v>268</v>
      </c>
      <c r="C429" s="2" t="s">
        <v>328</v>
      </c>
      <c r="D429" s="2" t="s">
        <v>671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  <c r="CT429">
        <f>+Casos_PN_CORR[[#This Row],[43992]]-Casos_PN_CORR[[#This Row],[43991]]</f>
        <v>0</v>
      </c>
      <c r="CU429">
        <f>+Casos_PN_CORR[[#This Row],[43993]]-Casos_PN_CORR[[#This Row],[43992]]</f>
        <v>0</v>
      </c>
    </row>
    <row r="430" spans="1:99">
      <c r="A430">
        <v>60103</v>
      </c>
      <c r="B430" s="2" t="s">
        <v>158</v>
      </c>
      <c r="C430" s="2" t="s">
        <v>297</v>
      </c>
      <c r="D430" s="2" t="s">
        <v>311</v>
      </c>
      <c r="E430" s="4">
        <f t="shared" si="6"/>
        <v>0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0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0</v>
      </c>
      <c r="CT430">
        <f>+Casos_PN_CORR[[#This Row],[43992]]-Casos_PN_CORR[[#This Row],[43991]]</f>
        <v>0</v>
      </c>
      <c r="CU430">
        <f>+Casos_PN_CORR[[#This Row],[43993]]-Casos_PN_CORR[[#This Row],[43992]]</f>
        <v>0</v>
      </c>
    </row>
    <row r="431" spans="1:99">
      <c r="A431">
        <v>90211</v>
      </c>
      <c r="B431" s="2" t="s">
        <v>114</v>
      </c>
      <c r="C431" s="2" t="s">
        <v>435</v>
      </c>
      <c r="D431" s="2" t="s">
        <v>672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  <c r="CT431">
        <f>+Casos_PN_CORR[[#This Row],[43992]]-Casos_PN_CORR[[#This Row],[43991]]</f>
        <v>0</v>
      </c>
      <c r="CU431">
        <f>+Casos_PN_CORR[[#This Row],[43993]]-Casos_PN_CORR[[#This Row],[43992]]</f>
        <v>0</v>
      </c>
    </row>
    <row r="432" spans="1:99">
      <c r="A432">
        <v>41004</v>
      </c>
      <c r="B432" s="2" t="s">
        <v>154</v>
      </c>
      <c r="C432" s="2" t="s">
        <v>339</v>
      </c>
      <c r="D432" s="2" t="s">
        <v>673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  <c r="CT432">
        <f>+Casos_PN_CORR[[#This Row],[43992]]-Casos_PN_CORR[[#This Row],[43991]]</f>
        <v>0</v>
      </c>
      <c r="CU432">
        <f>+Casos_PN_CORR[[#This Row],[43993]]-Casos_PN_CORR[[#This Row],[43992]]</f>
        <v>0</v>
      </c>
    </row>
    <row r="433" spans="1:99">
      <c r="A433">
        <v>90601</v>
      </c>
      <c r="B433" s="2" t="s">
        <v>114</v>
      </c>
      <c r="C433" s="2" t="s">
        <v>302</v>
      </c>
      <c r="D433" s="2" t="s">
        <v>312</v>
      </c>
      <c r="E433" s="4">
        <f t="shared" si="6"/>
        <v>0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0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0</v>
      </c>
      <c r="CT433">
        <f>+Casos_PN_CORR[[#This Row],[43992]]-Casos_PN_CORR[[#This Row],[43991]]</f>
        <v>0</v>
      </c>
      <c r="CU433">
        <f>+Casos_PN_CORR[[#This Row],[43993]]-Casos_PN_CORR[[#This Row],[43992]]</f>
        <v>0</v>
      </c>
    </row>
    <row r="434" spans="1:99">
      <c r="A434">
        <v>120316</v>
      </c>
      <c r="B434" s="2" t="s">
        <v>191</v>
      </c>
      <c r="C434" s="2" t="s">
        <v>380</v>
      </c>
      <c r="D434" s="2" t="s">
        <v>674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  <c r="CT434">
        <f>+Casos_PN_CORR[[#This Row],[43992]]-Casos_PN_CORR[[#This Row],[43991]]</f>
        <v>0</v>
      </c>
      <c r="CU434">
        <f>+Casos_PN_CORR[[#This Row],[43993]]-Casos_PN_CORR[[#This Row],[43992]]</f>
        <v>0</v>
      </c>
    </row>
    <row r="435" spans="1:99">
      <c r="A435">
        <v>120606</v>
      </c>
      <c r="B435" s="2" t="s">
        <v>191</v>
      </c>
      <c r="C435" s="2" t="s">
        <v>299</v>
      </c>
      <c r="D435" s="2" t="s">
        <v>675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  <c r="CT435">
        <f>+Casos_PN_CORR[[#This Row],[43992]]-Casos_PN_CORR[[#This Row],[43991]]</f>
        <v>0</v>
      </c>
      <c r="CU435">
        <f>+Casos_PN_CORR[[#This Row],[43993]]-Casos_PN_CORR[[#This Row],[43992]]</f>
        <v>0</v>
      </c>
    </row>
    <row r="436" spans="1:99">
      <c r="A436">
        <v>120107</v>
      </c>
      <c r="B436" s="2" t="s">
        <v>191</v>
      </c>
      <c r="C436" s="2" t="s">
        <v>289</v>
      </c>
      <c r="D436" s="2" t="s">
        <v>409</v>
      </c>
      <c r="E436" s="4">
        <f t="shared" si="6"/>
        <v>0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0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  <c r="CT436">
        <f>+Casos_PN_CORR[[#This Row],[43992]]-Casos_PN_CORR[[#This Row],[43991]]</f>
        <v>0</v>
      </c>
      <c r="CU436">
        <f>+Casos_PN_CORR[[#This Row],[43993]]-Casos_PN_CORR[[#This Row],[43992]]</f>
        <v>0</v>
      </c>
    </row>
    <row r="437" spans="1:99">
      <c r="A437">
        <v>10404</v>
      </c>
      <c r="B437" s="2" t="s">
        <v>163</v>
      </c>
      <c r="C437" s="2" t="s">
        <v>273</v>
      </c>
      <c r="D437" s="2" t="s">
        <v>676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  <c r="CT437">
        <f>+Casos_PN_CORR[[#This Row],[43992]]-Casos_PN_CORR[[#This Row],[43991]]</f>
        <v>0</v>
      </c>
      <c r="CU437">
        <f>+Casos_PN_CORR[[#This Row],[43993]]-Casos_PN_CORR[[#This Row],[43992]]</f>
        <v>0</v>
      </c>
    </row>
    <row r="438" spans="1:99">
      <c r="A438">
        <v>100101</v>
      </c>
      <c r="B438" s="2" t="s">
        <v>149</v>
      </c>
      <c r="C438" s="2" t="s">
        <v>149</v>
      </c>
      <c r="D438" s="2" t="s">
        <v>150</v>
      </c>
      <c r="E438" s="4">
        <f t="shared" si="6"/>
        <v>0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0</v>
      </c>
      <c r="CT438">
        <f>+Casos_PN_CORR[[#This Row],[43992]]-Casos_PN_CORR[[#This Row],[43991]]</f>
        <v>0</v>
      </c>
      <c r="CU438">
        <f>+Casos_PN_CORR[[#This Row],[43993]]-Casos_PN_CORR[[#This Row],[43992]]</f>
        <v>0</v>
      </c>
    </row>
    <row r="439" spans="1:99">
      <c r="A439">
        <v>20401</v>
      </c>
      <c r="B439" s="2" t="s">
        <v>212</v>
      </c>
      <c r="C439" s="2" t="s">
        <v>249</v>
      </c>
      <c r="D439" s="2" t="s">
        <v>250</v>
      </c>
      <c r="E439" s="4">
        <f t="shared" si="6"/>
        <v>0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0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0</v>
      </c>
      <c r="CT439">
        <f>+Casos_PN_CORR[[#This Row],[43992]]-Casos_PN_CORR[[#This Row],[43991]]</f>
        <v>0</v>
      </c>
      <c r="CU439">
        <f>+Casos_PN_CORR[[#This Row],[43993]]-Casos_PN_CORR[[#This Row],[43992]]</f>
        <v>0</v>
      </c>
    </row>
    <row r="440" spans="1:99">
      <c r="A440">
        <v>120108</v>
      </c>
      <c r="B440" s="2" t="s">
        <v>191</v>
      </c>
      <c r="C440" s="2" t="s">
        <v>289</v>
      </c>
      <c r="D440" s="2" t="s">
        <v>290</v>
      </c>
      <c r="E440" s="4">
        <f t="shared" si="6"/>
        <v>0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0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  <c r="CT440">
        <f>+Casos_PN_CORR[[#This Row],[43992]]-Casos_PN_CORR[[#This Row],[43991]]</f>
        <v>0</v>
      </c>
      <c r="CU440">
        <f>+Casos_PN_CORR[[#This Row],[43993]]-Casos_PN_CORR[[#This Row],[43992]]</f>
        <v>0</v>
      </c>
    </row>
    <row r="441" spans="1:99">
      <c r="A441">
        <v>120308</v>
      </c>
      <c r="B441" s="2" t="s">
        <v>191</v>
      </c>
      <c r="C441" s="2" t="s">
        <v>380</v>
      </c>
      <c r="D441" s="2" t="s">
        <v>677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  <c r="CT441">
        <f>+Casos_PN_CORR[[#This Row],[43992]]-Casos_PN_CORR[[#This Row],[43991]]</f>
        <v>0</v>
      </c>
      <c r="CU441">
        <f>+Casos_PN_CORR[[#This Row],[43993]]-Casos_PN_CORR[[#This Row],[43992]]</f>
        <v>0</v>
      </c>
    </row>
    <row r="442" spans="1:99">
      <c r="A442">
        <v>30504</v>
      </c>
      <c r="B442" s="2" t="s">
        <v>144</v>
      </c>
      <c r="C442" s="2" t="s">
        <v>410</v>
      </c>
      <c r="D442" s="2" t="s">
        <v>411</v>
      </c>
      <c r="E442" s="4">
        <f t="shared" si="6"/>
        <v>0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0</v>
      </c>
      <c r="CT442">
        <f>+Casos_PN_CORR[[#This Row],[43992]]-Casos_PN_CORR[[#This Row],[43991]]</f>
        <v>0</v>
      </c>
      <c r="CU442">
        <f>+Casos_PN_CORR[[#This Row],[43993]]-Casos_PN_CORR[[#This Row],[43992]]</f>
        <v>0</v>
      </c>
    </row>
    <row r="443" spans="1:99">
      <c r="A443">
        <v>70215</v>
      </c>
      <c r="B443" s="2" t="s">
        <v>268</v>
      </c>
      <c r="C443" s="2" t="s">
        <v>348</v>
      </c>
      <c r="D443" s="2" t="s">
        <v>678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  <c r="CT443">
        <f>+Casos_PN_CORR[[#This Row],[43992]]-Casos_PN_CORR[[#This Row],[43991]]</f>
        <v>0</v>
      </c>
      <c r="CU443">
        <f>+Casos_PN_CORR[[#This Row],[43993]]-Casos_PN_CORR[[#This Row],[43992]]</f>
        <v>0</v>
      </c>
    </row>
    <row r="444" spans="1:99">
      <c r="A444">
        <v>41404</v>
      </c>
      <c r="B444" s="2" t="s">
        <v>154</v>
      </c>
      <c r="C444" s="2" t="s">
        <v>373</v>
      </c>
      <c r="D444" s="2" t="s">
        <v>412</v>
      </c>
      <c r="E444" s="4">
        <f t="shared" si="6"/>
        <v>0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0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  <c r="CT444">
        <f>+Casos_PN_CORR[[#This Row],[43992]]-Casos_PN_CORR[[#This Row],[43991]]</f>
        <v>0</v>
      </c>
      <c r="CU444">
        <f>+Casos_PN_CORR[[#This Row],[43993]]-Casos_PN_CORR[[#This Row],[43992]]</f>
        <v>0</v>
      </c>
    </row>
    <row r="445" spans="1:99">
      <c r="A445">
        <v>30602</v>
      </c>
      <c r="B445" s="2" t="s">
        <v>144</v>
      </c>
      <c r="C445" s="2" t="s">
        <v>145</v>
      </c>
      <c r="D445" s="2" t="s">
        <v>146</v>
      </c>
      <c r="E445" s="4">
        <f t="shared" si="6"/>
        <v>0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0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  <c r="CT445">
        <f>+Casos_PN_CORR[[#This Row],[43992]]-Casos_PN_CORR[[#This Row],[43991]]</f>
        <v>0</v>
      </c>
      <c r="CU445">
        <f>+Casos_PN_CORR[[#This Row],[43993]]-Casos_PN_CORR[[#This Row],[43992]]</f>
        <v>0</v>
      </c>
    </row>
    <row r="446" spans="1:99">
      <c r="A446">
        <v>130408</v>
      </c>
      <c r="B446" s="2" t="s">
        <v>102</v>
      </c>
      <c r="C446" s="2" t="s">
        <v>259</v>
      </c>
      <c r="D446" s="2" t="s">
        <v>276</v>
      </c>
      <c r="E446" s="4">
        <f t="shared" si="6"/>
        <v>0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0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0</v>
      </c>
      <c r="CT446">
        <f>+Casos_PN_CORR[[#This Row],[43992]]-Casos_PN_CORR[[#This Row],[43991]]</f>
        <v>0</v>
      </c>
      <c r="CU446">
        <f>+Casos_PN_CORR[[#This Row],[43993]]-Casos_PN_CORR[[#This Row],[43992]]</f>
        <v>0</v>
      </c>
    </row>
    <row r="447" spans="1:99">
      <c r="A447">
        <v>30109</v>
      </c>
      <c r="B447" s="2" t="s">
        <v>144</v>
      </c>
      <c r="C447" s="2" t="s">
        <v>144</v>
      </c>
      <c r="D447" s="2" t="s">
        <v>271</v>
      </c>
      <c r="E447" s="4">
        <f t="shared" si="6"/>
        <v>0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0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  <c r="CT447">
        <f>+Casos_PN_CORR[[#This Row],[43992]]-Casos_PN_CORR[[#This Row],[43991]]</f>
        <v>0</v>
      </c>
      <c r="CU447">
        <f>+Casos_PN_CORR[[#This Row],[43993]]-Casos_PN_CORR[[#This Row],[43992]]</f>
        <v>0</v>
      </c>
    </row>
    <row r="448" spans="1:99">
      <c r="A448">
        <v>30201</v>
      </c>
      <c r="B448" s="2" t="s">
        <v>144</v>
      </c>
      <c r="C448" s="2" t="s">
        <v>414</v>
      </c>
      <c r="D448" s="2" t="s">
        <v>679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  <c r="CT448">
        <f>+Casos_PN_CORR[[#This Row],[43992]]-Casos_PN_CORR[[#This Row],[43991]]</f>
        <v>0</v>
      </c>
      <c r="CU448">
        <f>+Casos_PN_CORR[[#This Row],[43993]]-Casos_PN_CORR[[#This Row],[43992]]</f>
        <v>0</v>
      </c>
    </row>
    <row r="449" spans="1:99">
      <c r="A449">
        <v>130103</v>
      </c>
      <c r="B449" s="2" t="s">
        <v>102</v>
      </c>
      <c r="C449" s="2" t="s">
        <v>103</v>
      </c>
      <c r="D449" s="2" t="s">
        <v>183</v>
      </c>
      <c r="E449" s="4">
        <f t="shared" si="6"/>
        <v>0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0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0</v>
      </c>
      <c r="CT449">
        <f>+Casos_PN_CORR[[#This Row],[43992]]-Casos_PN_CORR[[#This Row],[43991]]</f>
        <v>0</v>
      </c>
      <c r="CU449">
        <f>+Casos_PN_CORR[[#This Row],[43993]]-Casos_PN_CORR[[#This Row],[43992]]</f>
        <v>0</v>
      </c>
    </row>
    <row r="450" spans="1:99">
      <c r="A450">
        <v>40109</v>
      </c>
      <c r="B450" s="2" t="s">
        <v>154</v>
      </c>
      <c r="C450" s="2" t="s">
        <v>155</v>
      </c>
      <c r="D450" s="2" t="s">
        <v>177</v>
      </c>
      <c r="E450" s="4">
        <f t="shared" si="6"/>
        <v>0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0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0</v>
      </c>
      <c r="CT450">
        <f>+Casos_PN_CORR[[#This Row],[43992]]-Casos_PN_CORR[[#This Row],[43991]]</f>
        <v>0</v>
      </c>
      <c r="CU450">
        <f>+Casos_PN_CORR[[#This Row],[43993]]-Casos_PN_CORR[[#This Row],[43992]]</f>
        <v>0</v>
      </c>
    </row>
    <row r="451" spans="1:99">
      <c r="A451">
        <v>91014</v>
      </c>
      <c r="B451" s="2" t="s">
        <v>114</v>
      </c>
      <c r="C451" s="2" t="s">
        <v>115</v>
      </c>
      <c r="D451" s="2" t="s">
        <v>200</v>
      </c>
      <c r="E451" s="4">
        <f t="shared" si="6"/>
        <v>0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0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  <c r="CT451">
        <f>+Casos_PN_CORR[[#This Row],[43992]]-Casos_PN_CORR[[#This Row],[43991]]</f>
        <v>0</v>
      </c>
      <c r="CU451">
        <f>+Casos_PN_CORR[[#This Row],[43993]]-Casos_PN_CORR[[#This Row],[43992]]</f>
        <v>0</v>
      </c>
    </row>
    <row r="452" spans="1:99">
      <c r="A452">
        <v>130715</v>
      </c>
      <c r="B452" s="2" t="s">
        <v>102</v>
      </c>
      <c r="C452" s="2" t="s">
        <v>138</v>
      </c>
      <c r="D452" s="2" t="s">
        <v>313</v>
      </c>
      <c r="E452" s="4">
        <f t="shared" ref="E452:E515" si="7">SUM(F452:AEZ452)</f>
        <v>0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0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  <c r="CT452">
        <f>+Casos_PN_CORR[[#This Row],[43992]]-Casos_PN_CORR[[#This Row],[43991]]</f>
        <v>0</v>
      </c>
      <c r="CU452">
        <f>+Casos_PN_CORR[[#This Row],[43993]]-Casos_PN_CORR[[#This Row],[43992]]</f>
        <v>0</v>
      </c>
    </row>
    <row r="453" spans="1:99">
      <c r="A453">
        <v>60401</v>
      </c>
      <c r="B453" s="2" t="s">
        <v>158</v>
      </c>
      <c r="C453" s="2" t="s">
        <v>332</v>
      </c>
      <c r="D453" s="2" t="s">
        <v>333</v>
      </c>
      <c r="E453" s="4">
        <f t="shared" si="7"/>
        <v>0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0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0</v>
      </c>
      <c r="CT453">
        <f>+Casos_PN_CORR[[#This Row],[43992]]-Casos_PN_CORR[[#This Row],[43991]]</f>
        <v>0</v>
      </c>
      <c r="CU453">
        <f>+Casos_PN_CORR[[#This Row],[43993]]-Casos_PN_CORR[[#This Row],[43992]]</f>
        <v>0</v>
      </c>
    </row>
    <row r="454" spans="1:99">
      <c r="A454">
        <v>20501</v>
      </c>
      <c r="B454" s="2" t="s">
        <v>212</v>
      </c>
      <c r="C454" s="2" t="s">
        <v>357</v>
      </c>
      <c r="D454" s="2" t="s">
        <v>358</v>
      </c>
      <c r="E454" s="4">
        <f t="shared" si="7"/>
        <v>0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0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  <c r="CT454">
        <f>+Casos_PN_CORR[[#This Row],[43992]]-Casos_PN_CORR[[#This Row],[43991]]</f>
        <v>0</v>
      </c>
      <c r="CU454">
        <f>+Casos_PN_CORR[[#This Row],[43993]]-Casos_PN_CORR[[#This Row],[43992]]</f>
        <v>0</v>
      </c>
    </row>
    <row r="455" spans="1:99">
      <c r="A455">
        <v>81008</v>
      </c>
      <c r="B455" s="2" t="s">
        <v>99</v>
      </c>
      <c r="C455" s="2" t="s">
        <v>106</v>
      </c>
      <c r="D455" s="2" t="s">
        <v>132</v>
      </c>
      <c r="E455" s="4">
        <f t="shared" si="7"/>
        <v>0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0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0</v>
      </c>
      <c r="CT455">
        <f>+Casos_PN_CORR[[#This Row],[43992]]-Casos_PN_CORR[[#This Row],[43991]]</f>
        <v>0</v>
      </c>
      <c r="CU455">
        <f>+Casos_PN_CORR[[#This Row],[43993]]-Casos_PN_CORR[[#This Row],[43992]]</f>
        <v>0</v>
      </c>
    </row>
    <row r="456" spans="1:99">
      <c r="A456">
        <v>70505</v>
      </c>
      <c r="B456" s="2" t="s">
        <v>268</v>
      </c>
      <c r="C456" s="2" t="s">
        <v>656</v>
      </c>
      <c r="D456" s="2" t="s">
        <v>680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  <c r="CT456">
        <f>+Casos_PN_CORR[[#This Row],[43992]]-Casos_PN_CORR[[#This Row],[43991]]</f>
        <v>0</v>
      </c>
      <c r="CU456">
        <f>+Casos_PN_CORR[[#This Row],[43993]]-Casos_PN_CORR[[#This Row],[43992]]</f>
        <v>0</v>
      </c>
    </row>
    <row r="457" spans="1:99">
      <c r="A457">
        <v>81102</v>
      </c>
      <c r="B457" s="2" t="s">
        <v>99</v>
      </c>
      <c r="C457" s="2" t="s">
        <v>681</v>
      </c>
      <c r="D457" s="2" t="s">
        <v>682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  <c r="CT457">
        <f>+Casos_PN_CORR[[#This Row],[43992]]-Casos_PN_CORR[[#This Row],[43991]]</f>
        <v>0</v>
      </c>
      <c r="CU457">
        <f>+Casos_PN_CORR[[#This Row],[43993]]-Casos_PN_CORR[[#This Row],[43992]]</f>
        <v>0</v>
      </c>
    </row>
    <row r="458" spans="1:99">
      <c r="A458">
        <v>81103</v>
      </c>
      <c r="B458" s="2" t="s">
        <v>99</v>
      </c>
      <c r="C458" s="2" t="s">
        <v>681</v>
      </c>
      <c r="D458" s="2" t="s">
        <v>683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  <c r="CT458">
        <f>+Casos_PN_CORR[[#This Row],[43992]]-Casos_PN_CORR[[#This Row],[43991]]</f>
        <v>0</v>
      </c>
      <c r="CU458">
        <f>+Casos_PN_CORR[[#This Row],[43993]]-Casos_PN_CORR[[#This Row],[43992]]</f>
        <v>0</v>
      </c>
    </row>
    <row r="459" spans="1:99">
      <c r="A459">
        <v>80817</v>
      </c>
      <c r="B459" s="2" t="s">
        <v>99</v>
      </c>
      <c r="C459" s="2" t="s">
        <v>99</v>
      </c>
      <c r="D459" s="2" t="s">
        <v>100</v>
      </c>
      <c r="E459" s="4">
        <f t="shared" si="7"/>
        <v>0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0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0</v>
      </c>
      <c r="CT459">
        <f>+Casos_PN_CORR[[#This Row],[43992]]-Casos_PN_CORR[[#This Row],[43991]]</f>
        <v>0</v>
      </c>
      <c r="CU459">
        <f>+Casos_PN_CORR[[#This Row],[43993]]-Casos_PN_CORR[[#This Row],[43992]]</f>
        <v>0</v>
      </c>
    </row>
    <row r="460" spans="1:99">
      <c r="A460">
        <v>40804</v>
      </c>
      <c r="B460" s="2" t="s">
        <v>154</v>
      </c>
      <c r="C460" s="2" t="s">
        <v>280</v>
      </c>
      <c r="D460" s="2" t="s">
        <v>684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  <c r="CT460">
        <f>+Casos_PN_CORR[[#This Row],[43992]]-Casos_PN_CORR[[#This Row],[43991]]</f>
        <v>0</v>
      </c>
      <c r="CU460">
        <f>+Casos_PN_CORR[[#This Row],[43993]]-Casos_PN_CORR[[#This Row],[43992]]</f>
        <v>0</v>
      </c>
    </row>
    <row r="461" spans="1:99">
      <c r="A461">
        <v>20606</v>
      </c>
      <c r="B461" s="2" t="s">
        <v>212</v>
      </c>
      <c r="C461" s="2" t="s">
        <v>213</v>
      </c>
      <c r="D461" s="2" t="s">
        <v>263</v>
      </c>
      <c r="E461" s="4">
        <f t="shared" si="7"/>
        <v>0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0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  <c r="CT461">
        <f>+Casos_PN_CORR[[#This Row],[43992]]-Casos_PN_CORR[[#This Row],[43991]]</f>
        <v>0</v>
      </c>
      <c r="CU461">
        <f>+Casos_PN_CORR[[#This Row],[43993]]-Casos_PN_CORR[[#This Row],[43992]]</f>
        <v>0</v>
      </c>
    </row>
    <row r="462" spans="1:99">
      <c r="A462">
        <v>30501</v>
      </c>
      <c r="B462" s="2" t="s">
        <v>144</v>
      </c>
      <c r="C462" s="2" t="s">
        <v>410</v>
      </c>
      <c r="D462" s="2" t="s">
        <v>413</v>
      </c>
      <c r="E462" s="4">
        <f t="shared" si="7"/>
        <v>0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0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  <c r="CT462">
        <f>+Casos_PN_CORR[[#This Row],[43992]]-Casos_PN_CORR[[#This Row],[43991]]</f>
        <v>0</v>
      </c>
      <c r="CU462">
        <f>+Casos_PN_CORR[[#This Row],[43993]]-Casos_PN_CORR[[#This Row],[43992]]</f>
        <v>0</v>
      </c>
    </row>
    <row r="463" spans="1:99">
      <c r="A463">
        <v>30205</v>
      </c>
      <c r="B463" s="2" t="s">
        <v>144</v>
      </c>
      <c r="C463" s="2" t="s">
        <v>414</v>
      </c>
      <c r="D463" s="2" t="s">
        <v>415</v>
      </c>
      <c r="E463" s="4">
        <f t="shared" si="7"/>
        <v>0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0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  <c r="CT463">
        <f>+Casos_PN_CORR[[#This Row],[43992]]-Casos_PN_CORR[[#This Row],[43991]]</f>
        <v>0</v>
      </c>
      <c r="CU463">
        <f>+Casos_PN_CORR[[#This Row],[43993]]-Casos_PN_CORR[[#This Row],[43992]]</f>
        <v>0</v>
      </c>
    </row>
    <row r="464" spans="1:99">
      <c r="A464">
        <v>30505</v>
      </c>
      <c r="B464" s="2" t="s">
        <v>144</v>
      </c>
      <c r="C464" s="2" t="s">
        <v>410</v>
      </c>
      <c r="D464" s="2" t="s">
        <v>416</v>
      </c>
      <c r="E464" s="4">
        <f t="shared" si="7"/>
        <v>0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0</v>
      </c>
      <c r="CT464">
        <f>+Casos_PN_CORR[[#This Row],[43992]]-Casos_PN_CORR[[#This Row],[43991]]</f>
        <v>0</v>
      </c>
      <c r="CU464">
        <f>+Casos_PN_CORR[[#This Row],[43993]]-Casos_PN_CORR[[#This Row],[43992]]</f>
        <v>0</v>
      </c>
    </row>
    <row r="465" spans="1:99">
      <c r="A465">
        <v>40403</v>
      </c>
      <c r="B465" s="2" t="s">
        <v>154</v>
      </c>
      <c r="C465" s="2" t="s">
        <v>234</v>
      </c>
      <c r="D465" s="2" t="s">
        <v>416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  <c r="CT465">
        <f>+Casos_PN_CORR[[#This Row],[43992]]-Casos_PN_CORR[[#This Row],[43991]]</f>
        <v>0</v>
      </c>
      <c r="CU465">
        <f>+Casos_PN_CORR[[#This Row],[43993]]-Casos_PN_CORR[[#This Row],[43992]]</f>
        <v>0</v>
      </c>
    </row>
    <row r="466" spans="1:99">
      <c r="A466">
        <v>70216</v>
      </c>
      <c r="B466" s="2" t="s">
        <v>268</v>
      </c>
      <c r="C466" s="2" t="s">
        <v>348</v>
      </c>
      <c r="D466" s="2" t="s">
        <v>416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  <c r="CT466">
        <f>+Casos_PN_CORR[[#This Row],[43992]]-Casos_PN_CORR[[#This Row],[43991]]</f>
        <v>0</v>
      </c>
      <c r="CU466">
        <f>+Casos_PN_CORR[[#This Row],[43993]]-Casos_PN_CORR[[#This Row],[43992]]</f>
        <v>0</v>
      </c>
    </row>
    <row r="467" spans="1:99">
      <c r="A467">
        <v>40105</v>
      </c>
      <c r="B467" s="2" t="s">
        <v>154</v>
      </c>
      <c r="C467" s="2" t="s">
        <v>155</v>
      </c>
      <c r="D467" s="2" t="s">
        <v>685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  <c r="CT467">
        <f>+Casos_PN_CORR[[#This Row],[43992]]-Casos_PN_CORR[[#This Row],[43991]]</f>
        <v>0</v>
      </c>
      <c r="CU467">
        <f>+Casos_PN_CORR[[#This Row],[43993]]-Casos_PN_CORR[[#This Row],[43992]]</f>
        <v>0</v>
      </c>
    </row>
    <row r="468" spans="1:99">
      <c r="A468">
        <v>40306</v>
      </c>
      <c r="B468" s="2" t="s">
        <v>154</v>
      </c>
      <c r="C468" s="2" t="s">
        <v>253</v>
      </c>
      <c r="D468" s="2" t="s">
        <v>686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  <c r="CT468">
        <f>+Casos_PN_CORR[[#This Row],[43992]]-Casos_PN_CORR[[#This Row],[43991]]</f>
        <v>0</v>
      </c>
      <c r="CU468">
        <f>+Casos_PN_CORR[[#This Row],[43993]]-Casos_PN_CORR[[#This Row],[43992]]</f>
        <v>0</v>
      </c>
    </row>
    <row r="469" spans="1:99">
      <c r="A469">
        <v>70604</v>
      </c>
      <c r="B469" s="2" t="s">
        <v>268</v>
      </c>
      <c r="C469" s="2" t="s">
        <v>248</v>
      </c>
      <c r="D469" s="2" t="s">
        <v>686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  <c r="CT469">
        <f>+Casos_PN_CORR[[#This Row],[43992]]-Casos_PN_CORR[[#This Row],[43991]]</f>
        <v>0</v>
      </c>
      <c r="CU469">
        <f>+Casos_PN_CORR[[#This Row],[43993]]-Casos_PN_CORR[[#This Row],[43992]]</f>
        <v>0</v>
      </c>
    </row>
    <row r="470" spans="1:99">
      <c r="A470">
        <v>60505</v>
      </c>
      <c r="B470" s="2" t="s">
        <v>158</v>
      </c>
      <c r="C470" s="2" t="s">
        <v>417</v>
      </c>
      <c r="D470" s="2" t="s">
        <v>418</v>
      </c>
      <c r="E470" s="4">
        <f t="shared" si="7"/>
        <v>0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0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  <c r="CT470">
        <f>+Casos_PN_CORR[[#This Row],[43992]]-Casos_PN_CORR[[#This Row],[43991]]</f>
        <v>0</v>
      </c>
      <c r="CU470">
        <f>+Casos_PN_CORR[[#This Row],[43993]]-Casos_PN_CORR[[#This Row],[43992]]</f>
        <v>0</v>
      </c>
    </row>
    <row r="471" spans="1:99">
      <c r="A471">
        <v>60501</v>
      </c>
      <c r="B471" s="2" t="s">
        <v>158</v>
      </c>
      <c r="C471" s="2" t="s">
        <v>417</v>
      </c>
      <c r="D471" s="2" t="s">
        <v>419</v>
      </c>
      <c r="E471" s="4">
        <f t="shared" si="7"/>
        <v>0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0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  <c r="CT471">
        <f>+Casos_PN_CORR[[#This Row],[43992]]-Casos_PN_CORR[[#This Row],[43991]]</f>
        <v>0</v>
      </c>
      <c r="CU471">
        <f>+Casos_PN_CORR[[#This Row],[43993]]-Casos_PN_CORR[[#This Row],[43992]]</f>
        <v>0</v>
      </c>
    </row>
    <row r="472" spans="1:99">
      <c r="A472">
        <v>70605</v>
      </c>
      <c r="B472" s="2" t="s">
        <v>268</v>
      </c>
      <c r="C472" s="2" t="s">
        <v>248</v>
      </c>
      <c r="D472" s="2" t="s">
        <v>687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  <c r="CT472">
        <f>+Casos_PN_CORR[[#This Row],[43992]]-Casos_PN_CORR[[#This Row],[43991]]</f>
        <v>0</v>
      </c>
      <c r="CU472">
        <f>+Casos_PN_CORR[[#This Row],[43993]]-Casos_PN_CORR[[#This Row],[43992]]</f>
        <v>0</v>
      </c>
    </row>
    <row r="473" spans="1:99">
      <c r="A473">
        <v>80810</v>
      </c>
      <c r="B473" s="2" t="s">
        <v>99</v>
      </c>
      <c r="C473" s="2" t="s">
        <v>99</v>
      </c>
      <c r="D473" s="2" t="s">
        <v>136</v>
      </c>
      <c r="E473" s="4">
        <f t="shared" si="7"/>
        <v>0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0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0</v>
      </c>
      <c r="CT473">
        <f>+Casos_PN_CORR[[#This Row],[43992]]-Casos_PN_CORR[[#This Row],[43991]]</f>
        <v>0</v>
      </c>
      <c r="CU473">
        <f>+Casos_PN_CORR[[#This Row],[43993]]-Casos_PN_CORR[[#This Row],[43992]]</f>
        <v>0</v>
      </c>
    </row>
    <row r="474" spans="1:99">
      <c r="A474">
        <v>80604</v>
      </c>
      <c r="B474" s="2" t="s">
        <v>99</v>
      </c>
      <c r="C474" s="2" t="s">
        <v>471</v>
      </c>
      <c r="D474" s="2" t="s">
        <v>688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  <c r="CT474">
        <f>+Casos_PN_CORR[[#This Row],[43992]]-Casos_PN_CORR[[#This Row],[43991]]</f>
        <v>0</v>
      </c>
      <c r="CU474">
        <f>+Casos_PN_CORR[[#This Row],[43993]]-Casos_PN_CORR[[#This Row],[43992]]</f>
        <v>0</v>
      </c>
    </row>
    <row r="475" spans="1:99">
      <c r="A475">
        <v>41405</v>
      </c>
      <c r="B475" s="2" t="s">
        <v>154</v>
      </c>
      <c r="C475" s="2" t="s">
        <v>373</v>
      </c>
      <c r="D475" s="2" t="s">
        <v>689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  <c r="CT475">
        <f>+Casos_PN_CORR[[#This Row],[43992]]-Casos_PN_CORR[[#This Row],[43991]]</f>
        <v>0</v>
      </c>
      <c r="CU475">
        <f>+Casos_PN_CORR[[#This Row],[43993]]-Casos_PN_CORR[[#This Row],[43992]]</f>
        <v>0</v>
      </c>
    </row>
    <row r="476" spans="1:99">
      <c r="A476">
        <v>50203</v>
      </c>
      <c r="B476" s="2" t="s">
        <v>151</v>
      </c>
      <c r="C476" s="2" t="s">
        <v>152</v>
      </c>
      <c r="D476" s="2" t="s">
        <v>690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  <c r="CT476">
        <f>+Casos_PN_CORR[[#This Row],[43992]]-Casos_PN_CORR[[#This Row],[43991]]</f>
        <v>0</v>
      </c>
      <c r="CU476">
        <f>+Casos_PN_CORR[[#This Row],[43993]]-Casos_PN_CORR[[#This Row],[43992]]</f>
        <v>0</v>
      </c>
    </row>
    <row r="477" spans="1:99">
      <c r="A477">
        <v>70501</v>
      </c>
      <c r="B477" s="2" t="s">
        <v>268</v>
      </c>
      <c r="C477" s="2" t="s">
        <v>656</v>
      </c>
      <c r="D477" s="2" t="s">
        <v>691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  <c r="CT477">
        <f>+Casos_PN_CORR[[#This Row],[43992]]-Casos_PN_CORR[[#This Row],[43991]]</f>
        <v>0</v>
      </c>
      <c r="CU477">
        <f>+Casos_PN_CORR[[#This Row],[43993]]-Casos_PN_CORR[[#This Row],[43992]]</f>
        <v>0</v>
      </c>
    </row>
    <row r="478" spans="1:99">
      <c r="A478">
        <v>40307</v>
      </c>
      <c r="B478" s="2" t="s">
        <v>154</v>
      </c>
      <c r="C478" s="2" t="s">
        <v>253</v>
      </c>
      <c r="D478" s="2" t="s">
        <v>110</v>
      </c>
      <c r="E478" s="4">
        <f t="shared" si="7"/>
        <v>0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0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0</v>
      </c>
      <c r="CT478">
        <f>+Casos_PN_CORR[[#This Row],[43992]]-Casos_PN_CORR[[#This Row],[43991]]</f>
        <v>0</v>
      </c>
      <c r="CU478">
        <f>+Casos_PN_CORR[[#This Row],[43993]]-Casos_PN_CORR[[#This Row],[43992]]</f>
        <v>0</v>
      </c>
    </row>
    <row r="479" spans="1:99">
      <c r="A479">
        <v>40607</v>
      </c>
      <c r="B479" s="2" t="s">
        <v>154</v>
      </c>
      <c r="C479" s="2" t="s">
        <v>171</v>
      </c>
      <c r="D479" s="2" t="s">
        <v>110</v>
      </c>
      <c r="E479" s="4">
        <f t="shared" si="7"/>
        <v>0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0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0</v>
      </c>
      <c r="CT479">
        <f>+Casos_PN_CORR[[#This Row],[43992]]-Casos_PN_CORR[[#This Row],[43991]]</f>
        <v>0</v>
      </c>
      <c r="CU479">
        <f>+Casos_PN_CORR[[#This Row],[43993]]-Casos_PN_CORR[[#This Row],[43992]]</f>
        <v>0</v>
      </c>
    </row>
    <row r="480" spans="1:99">
      <c r="A480">
        <v>80813</v>
      </c>
      <c r="B480" s="2" t="s">
        <v>99</v>
      </c>
      <c r="C480" s="2" t="s">
        <v>99</v>
      </c>
      <c r="D480" s="2" t="s">
        <v>110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  <c r="CT480">
        <f>+Casos_PN_CORR[[#This Row],[43992]]-Casos_PN_CORR[[#This Row],[43991]]</f>
        <v>0</v>
      </c>
      <c r="CU480">
        <f>+Casos_PN_CORR[[#This Row],[43993]]-Casos_PN_CORR[[#This Row],[43992]]</f>
        <v>0</v>
      </c>
    </row>
    <row r="481" spans="1:99">
      <c r="A481">
        <v>80205</v>
      </c>
      <c r="B481" s="2" t="s">
        <v>99</v>
      </c>
      <c r="C481" s="2" t="s">
        <v>612</v>
      </c>
      <c r="D481" s="2" t="s">
        <v>692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  <c r="CT481">
        <f>+Casos_PN_CORR[[#This Row],[43992]]-Casos_PN_CORR[[#This Row],[43991]]</f>
        <v>0</v>
      </c>
      <c r="CU481">
        <f>+Casos_PN_CORR[[#This Row],[43993]]-Casos_PN_CORR[[#This Row],[43992]]</f>
        <v>0</v>
      </c>
    </row>
    <row r="482" spans="1:99">
      <c r="A482">
        <v>20601</v>
      </c>
      <c r="B482" s="2" t="s">
        <v>212</v>
      </c>
      <c r="C482" s="2" t="s">
        <v>213</v>
      </c>
      <c r="D482" s="2" t="s">
        <v>214</v>
      </c>
      <c r="E482" s="4">
        <f t="shared" si="7"/>
        <v>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  <c r="CT482">
        <f>+Casos_PN_CORR[[#This Row],[43992]]-Casos_PN_CORR[[#This Row],[43991]]</f>
        <v>0</v>
      </c>
      <c r="CU482">
        <f>+Casos_PN_CORR[[#This Row],[43993]]-Casos_PN_CORR[[#This Row],[43992]]</f>
        <v>0</v>
      </c>
    </row>
    <row r="483" spans="1:99">
      <c r="A483">
        <v>70217</v>
      </c>
      <c r="B483" s="2" t="s">
        <v>268</v>
      </c>
      <c r="C483" s="2" t="s">
        <v>348</v>
      </c>
      <c r="D483" s="2" t="s">
        <v>693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  <c r="CT483">
        <f>+Casos_PN_CORR[[#This Row],[43992]]-Casos_PN_CORR[[#This Row],[43991]]</f>
        <v>0</v>
      </c>
      <c r="CU483">
        <f>+Casos_PN_CORR[[#This Row],[43993]]-Casos_PN_CORR[[#This Row],[43992]]</f>
        <v>0</v>
      </c>
    </row>
    <row r="484" spans="1:99">
      <c r="A484">
        <v>120309</v>
      </c>
      <c r="B484" s="2" t="s">
        <v>191</v>
      </c>
      <c r="C484" s="2" t="s">
        <v>380</v>
      </c>
      <c r="D484" s="2" t="s">
        <v>693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  <c r="CT484">
        <f>+Casos_PN_CORR[[#This Row],[43992]]-Casos_PN_CORR[[#This Row],[43991]]</f>
        <v>0</v>
      </c>
      <c r="CU484">
        <f>+Casos_PN_CORR[[#This Row],[43993]]-Casos_PN_CORR[[#This Row],[43992]]</f>
        <v>0</v>
      </c>
    </row>
    <row r="485" spans="1:99">
      <c r="A485">
        <v>60405</v>
      </c>
      <c r="B485" s="2" t="s">
        <v>158</v>
      </c>
      <c r="C485" s="2" t="s">
        <v>332</v>
      </c>
      <c r="D485" s="2" t="s">
        <v>694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  <c r="CT485">
        <f>+Casos_PN_CORR[[#This Row],[43992]]-Casos_PN_CORR[[#This Row],[43991]]</f>
        <v>0</v>
      </c>
      <c r="CU485">
        <f>+Casos_PN_CORR[[#This Row],[43993]]-Casos_PN_CORR[[#This Row],[43992]]</f>
        <v>0</v>
      </c>
    </row>
    <row r="486" spans="1:99">
      <c r="A486">
        <v>70110</v>
      </c>
      <c r="B486" s="2" t="s">
        <v>268</v>
      </c>
      <c r="C486" s="2" t="s">
        <v>400</v>
      </c>
      <c r="D486" s="2" t="s">
        <v>695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0</v>
      </c>
      <c r="CP486">
        <f>+Casos_PN_CORR[[#This Row],[43988]]-Casos_PN_CORR[[#This Row],[43987]]</f>
        <v>0</v>
      </c>
      <c r="CQ486">
        <f>+Casos_PN_CORR[[#This Row],[43989]]-Casos_PN_CORR[[#This Row],[43988]]</f>
        <v>0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  <c r="CT486">
        <f>+Casos_PN_CORR[[#This Row],[43992]]-Casos_PN_CORR[[#This Row],[43991]]</f>
        <v>0</v>
      </c>
      <c r="CU486">
        <f>+Casos_PN_CORR[[#This Row],[43993]]-Casos_PN_CORR[[#This Row],[43992]]</f>
        <v>0</v>
      </c>
    </row>
    <row r="487" spans="1:99">
      <c r="A487">
        <v>60601</v>
      </c>
      <c r="B487" s="2" t="s">
        <v>158</v>
      </c>
      <c r="C487" s="2" t="s">
        <v>342</v>
      </c>
      <c r="D487" s="2" t="s">
        <v>359</v>
      </c>
      <c r="E487" s="4">
        <f t="shared" si="7"/>
        <v>0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0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  <c r="CT487">
        <f>+Casos_PN_CORR[[#This Row],[43992]]-Casos_PN_CORR[[#This Row],[43991]]</f>
        <v>0</v>
      </c>
      <c r="CU487">
        <f>+Casos_PN_CORR[[#This Row],[43993]]-Casos_PN_CORR[[#This Row],[43992]]</f>
        <v>0</v>
      </c>
    </row>
    <row r="488" spans="1:99">
      <c r="A488">
        <v>120607</v>
      </c>
      <c r="B488" s="2" t="s">
        <v>191</v>
      </c>
      <c r="C488" s="2" t="s">
        <v>299</v>
      </c>
      <c r="D488" s="2" t="s">
        <v>696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  <c r="CT488">
        <f>+Casos_PN_CORR[[#This Row],[43992]]-Casos_PN_CORR[[#This Row],[43991]]</f>
        <v>0</v>
      </c>
      <c r="CU488">
        <f>+Casos_PN_CORR[[#This Row],[43993]]-Casos_PN_CORR[[#This Row],[43992]]</f>
        <v>0</v>
      </c>
    </row>
    <row r="489" spans="1:99">
      <c r="A489">
        <v>20305</v>
      </c>
      <c r="B489" s="2" t="s">
        <v>212</v>
      </c>
      <c r="C489" s="2" t="s">
        <v>245</v>
      </c>
      <c r="D489" s="2" t="s">
        <v>697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  <c r="CT489">
        <f>+Casos_PN_CORR[[#This Row],[43992]]-Casos_PN_CORR[[#This Row],[43991]]</f>
        <v>0</v>
      </c>
      <c r="CU489">
        <f>+Casos_PN_CORR[[#This Row],[43993]]-Casos_PN_CORR[[#This Row],[43992]]</f>
        <v>0</v>
      </c>
    </row>
    <row r="490" spans="1:99">
      <c r="A490">
        <v>90605</v>
      </c>
      <c r="B490" s="2" t="s">
        <v>114</v>
      </c>
      <c r="C490" s="2" t="s">
        <v>302</v>
      </c>
      <c r="D490" s="2" t="s">
        <v>420</v>
      </c>
      <c r="E490" s="4">
        <f t="shared" si="7"/>
        <v>0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0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  <c r="CT490">
        <f>+Casos_PN_CORR[[#This Row],[43992]]-Casos_PN_CORR[[#This Row],[43991]]</f>
        <v>0</v>
      </c>
      <c r="CU490">
        <f>+Casos_PN_CORR[[#This Row],[43993]]-Casos_PN_CORR[[#This Row],[43992]]</f>
        <v>0</v>
      </c>
    </row>
    <row r="491" spans="1:99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0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  <c r="CT491">
        <f>+Casos_PN_CORR[[#This Row],[43992]]-Casos_PN_CORR[[#This Row],[43991]]</f>
        <v>0</v>
      </c>
      <c r="CU491">
        <f>+Casos_PN_CORR[[#This Row],[43993]]-Casos_PN_CORR[[#This Row],[43992]]</f>
        <v>0</v>
      </c>
    </row>
    <row r="492" spans="1:99">
      <c r="A492">
        <v>30206</v>
      </c>
      <c r="B492" s="2" t="s">
        <v>144</v>
      </c>
      <c r="C492" s="2" t="s">
        <v>414</v>
      </c>
      <c r="D492" s="2" t="s">
        <v>698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  <c r="CT492">
        <f>+Casos_PN_CORR[[#This Row],[43992]]-Casos_PN_CORR[[#This Row],[43991]]</f>
        <v>0</v>
      </c>
      <c r="CU492">
        <f>+Casos_PN_CORR[[#This Row],[43993]]-Casos_PN_CORR[[#This Row],[43992]]</f>
        <v>0</v>
      </c>
    </row>
    <row r="493" spans="1:99">
      <c r="A493">
        <v>90508</v>
      </c>
      <c r="B493" s="2" t="s">
        <v>114</v>
      </c>
      <c r="C493" s="2" t="s">
        <v>308</v>
      </c>
      <c r="D493" s="2" t="s">
        <v>699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  <c r="CT493">
        <f>+Casos_PN_CORR[[#This Row],[43992]]-Casos_PN_CORR[[#This Row],[43991]]</f>
        <v>0</v>
      </c>
      <c r="CU493">
        <f>+Casos_PN_CORR[[#This Row],[43993]]-Casos_PN_CORR[[#This Row],[43992]]</f>
        <v>0</v>
      </c>
    </row>
    <row r="494" spans="1:99">
      <c r="A494">
        <v>30506</v>
      </c>
      <c r="B494" s="2" t="s">
        <v>144</v>
      </c>
      <c r="C494" s="2" t="s">
        <v>410</v>
      </c>
      <c r="D494" s="2" t="s">
        <v>700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  <c r="CT494">
        <f>+Casos_PN_CORR[[#This Row],[43992]]-Casos_PN_CORR[[#This Row],[43991]]</f>
        <v>0</v>
      </c>
      <c r="CU494">
        <f>+Casos_PN_CORR[[#This Row],[43993]]-Casos_PN_CORR[[#This Row],[43992]]</f>
        <v>0</v>
      </c>
    </row>
    <row r="495" spans="1:99">
      <c r="A495">
        <v>130716</v>
      </c>
      <c r="B495" s="2" t="s">
        <v>102</v>
      </c>
      <c r="C495" s="2" t="s">
        <v>138</v>
      </c>
      <c r="D495" s="2" t="s">
        <v>160</v>
      </c>
      <c r="E495" s="4">
        <f t="shared" si="7"/>
        <v>0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0</v>
      </c>
      <c r="CT495">
        <f>+Casos_PN_CORR[[#This Row],[43992]]-Casos_PN_CORR[[#This Row],[43991]]</f>
        <v>0</v>
      </c>
      <c r="CU495">
        <f>+Casos_PN_CORR[[#This Row],[43993]]-Casos_PN_CORR[[#This Row],[43992]]</f>
        <v>0</v>
      </c>
    </row>
    <row r="496" spans="1:99">
      <c r="A496">
        <v>41005</v>
      </c>
      <c r="B496" s="2" t="s">
        <v>154</v>
      </c>
      <c r="C496" s="2" t="s">
        <v>339</v>
      </c>
      <c r="D496" s="2" t="s">
        <v>421</v>
      </c>
      <c r="E496" s="4">
        <f t="shared" si="7"/>
        <v>0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0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  <c r="CT496">
        <f>+Casos_PN_CORR[[#This Row],[43992]]-Casos_PN_CORR[[#This Row],[43991]]</f>
        <v>0</v>
      </c>
      <c r="CU496">
        <f>+Casos_PN_CORR[[#This Row],[43993]]-Casos_PN_CORR[[#This Row],[43992]]</f>
        <v>0</v>
      </c>
    </row>
    <row r="497" spans="1:99">
      <c r="A497">
        <v>20104</v>
      </c>
      <c r="B497" s="2" t="s">
        <v>212</v>
      </c>
      <c r="C497" s="2" t="s">
        <v>219</v>
      </c>
      <c r="D497" s="2" t="s">
        <v>248</v>
      </c>
      <c r="E497" s="4">
        <f t="shared" si="7"/>
        <v>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  <c r="CT497">
        <f>+Casos_PN_CORR[[#This Row],[43992]]-Casos_PN_CORR[[#This Row],[43991]]</f>
        <v>0</v>
      </c>
      <c r="CU497">
        <f>+Casos_PN_CORR[[#This Row],[43993]]-Casos_PN_CORR[[#This Row],[43992]]</f>
        <v>0</v>
      </c>
    </row>
    <row r="498" spans="1:99">
      <c r="A498">
        <v>70601</v>
      </c>
      <c r="B498" s="2" t="s">
        <v>268</v>
      </c>
      <c r="C498" s="2" t="s">
        <v>248</v>
      </c>
      <c r="D498" s="2" t="s">
        <v>701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  <c r="CT498">
        <f>+Casos_PN_CORR[[#This Row],[43992]]-Casos_PN_CORR[[#This Row],[43991]]</f>
        <v>0</v>
      </c>
      <c r="CU498">
        <f>+Casos_PN_CORR[[#This Row],[43993]]-Casos_PN_CORR[[#This Row],[43992]]</f>
        <v>0</v>
      </c>
    </row>
    <row r="499" spans="1:99">
      <c r="A499">
        <v>91005</v>
      </c>
      <c r="B499" s="2" t="s">
        <v>114</v>
      </c>
      <c r="C499" s="2" t="s">
        <v>115</v>
      </c>
      <c r="D499" s="2" t="s">
        <v>272</v>
      </c>
      <c r="E499" s="4">
        <f t="shared" si="7"/>
        <v>0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0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  <c r="CT499">
        <f>+Casos_PN_CORR[[#This Row],[43992]]-Casos_PN_CORR[[#This Row],[43991]]</f>
        <v>0</v>
      </c>
      <c r="CU499">
        <f>+Casos_PN_CORR[[#This Row],[43993]]-Casos_PN_CORR[[#This Row],[43992]]</f>
        <v>0</v>
      </c>
    </row>
    <row r="500" spans="1:99">
      <c r="A500">
        <v>60506</v>
      </c>
      <c r="B500" s="2" t="s">
        <v>158</v>
      </c>
      <c r="C500" s="2" t="s">
        <v>417</v>
      </c>
      <c r="D500" s="2" t="s">
        <v>702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  <c r="CT500">
        <f>+Casos_PN_CORR[[#This Row],[43992]]-Casos_PN_CORR[[#This Row],[43991]]</f>
        <v>0</v>
      </c>
      <c r="CU500">
        <f>+Casos_PN_CORR[[#This Row],[43993]]-Casos_PN_CORR[[#This Row],[43992]]</f>
        <v>0</v>
      </c>
    </row>
    <row r="501" spans="1:99">
      <c r="A501">
        <v>30401</v>
      </c>
      <c r="B501" s="2" t="s">
        <v>144</v>
      </c>
      <c r="C501" s="2" t="s">
        <v>330</v>
      </c>
      <c r="D501" s="2" t="s">
        <v>334</v>
      </c>
      <c r="E501" s="4">
        <f t="shared" si="7"/>
        <v>0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0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  <c r="CT501">
        <f>+Casos_PN_CORR[[#This Row],[43992]]-Casos_PN_CORR[[#This Row],[43991]]</f>
        <v>0</v>
      </c>
      <c r="CU501">
        <f>+Casos_PN_CORR[[#This Row],[43993]]-Casos_PN_CORR[[#This Row],[43992]]</f>
        <v>0</v>
      </c>
    </row>
    <row r="502" spans="1:99">
      <c r="A502">
        <v>40704</v>
      </c>
      <c r="B502" s="2" t="s">
        <v>154</v>
      </c>
      <c r="C502" s="2" t="s">
        <v>286</v>
      </c>
      <c r="D502" s="2" t="s">
        <v>703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  <c r="CT502">
        <f>+Casos_PN_CORR[[#This Row],[43992]]-Casos_PN_CORR[[#This Row],[43991]]</f>
        <v>0</v>
      </c>
      <c r="CU502">
        <f>+Casos_PN_CORR[[#This Row],[43993]]-Casos_PN_CORR[[#This Row],[43992]]</f>
        <v>0</v>
      </c>
    </row>
    <row r="503" spans="1:99">
      <c r="A503">
        <v>40705</v>
      </c>
      <c r="B503" s="2" t="s">
        <v>154</v>
      </c>
      <c r="C503" s="2" t="s">
        <v>286</v>
      </c>
      <c r="D503" s="2" t="s">
        <v>704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  <c r="CT503">
        <f>+Casos_PN_CORR[[#This Row],[43992]]-Casos_PN_CORR[[#This Row],[43991]]</f>
        <v>0</v>
      </c>
      <c r="CU503">
        <f>+Casos_PN_CORR[[#This Row],[43993]]-Casos_PN_CORR[[#This Row],[43992]]</f>
        <v>0</v>
      </c>
    </row>
    <row r="504" spans="1:99">
      <c r="A504">
        <v>41307</v>
      </c>
      <c r="B504" s="2" t="s">
        <v>154</v>
      </c>
      <c r="C504" s="2" t="s">
        <v>441</v>
      </c>
      <c r="D504" s="2" t="s">
        <v>705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  <c r="CT504">
        <f>+Casos_PN_CORR[[#This Row],[43992]]-Casos_PN_CORR[[#This Row],[43991]]</f>
        <v>0</v>
      </c>
      <c r="CU504">
        <f>+Casos_PN_CORR[[#This Row],[43993]]-Casos_PN_CORR[[#This Row],[43992]]</f>
        <v>0</v>
      </c>
    </row>
    <row r="505" spans="1:99">
      <c r="A505">
        <v>60507</v>
      </c>
      <c r="B505" s="2" t="s">
        <v>158</v>
      </c>
      <c r="C505" s="2" t="s">
        <v>417</v>
      </c>
      <c r="D505" s="2" t="s">
        <v>422</v>
      </c>
      <c r="E505" s="4">
        <f t="shared" si="7"/>
        <v>0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0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  <c r="CT505">
        <f>+Casos_PN_CORR[[#This Row],[43992]]-Casos_PN_CORR[[#This Row],[43991]]</f>
        <v>0</v>
      </c>
      <c r="CU505">
        <f>+Casos_PN_CORR[[#This Row],[43993]]-Casos_PN_CORR[[#This Row],[43992]]</f>
        <v>0</v>
      </c>
    </row>
    <row r="506" spans="1:99">
      <c r="A506">
        <v>40203</v>
      </c>
      <c r="B506" s="2" t="s">
        <v>154</v>
      </c>
      <c r="C506" s="2" t="s">
        <v>195</v>
      </c>
      <c r="D506" s="2" t="s">
        <v>360</v>
      </c>
      <c r="E506" s="4">
        <f t="shared" si="7"/>
        <v>0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0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  <c r="CT506">
        <f>+Casos_PN_CORR[[#This Row],[43992]]-Casos_PN_CORR[[#This Row],[43991]]</f>
        <v>0</v>
      </c>
      <c r="CU506">
        <f>+Casos_PN_CORR[[#This Row],[43993]]-Casos_PN_CORR[[#This Row],[43992]]</f>
        <v>0</v>
      </c>
    </row>
    <row r="507" spans="1:99">
      <c r="A507">
        <v>50205</v>
      </c>
      <c r="B507" s="2" t="s">
        <v>151</v>
      </c>
      <c r="C507" s="2" t="s">
        <v>152</v>
      </c>
      <c r="D507" s="2" t="s">
        <v>706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  <c r="CT507">
        <f>+Casos_PN_CORR[[#This Row],[43992]]-Casos_PN_CORR[[#This Row],[43991]]</f>
        <v>0</v>
      </c>
      <c r="CU507">
        <f>+Casos_PN_CORR[[#This Row],[43993]]-Casos_PN_CORR[[#This Row],[43992]]</f>
        <v>0</v>
      </c>
    </row>
    <row r="508" spans="1:99">
      <c r="A508">
        <v>80808</v>
      </c>
      <c r="B508" s="2" t="s">
        <v>99</v>
      </c>
      <c r="C508" s="2" t="s">
        <v>99</v>
      </c>
      <c r="D508" s="2" t="s">
        <v>161</v>
      </c>
      <c r="E508" s="4">
        <f t="shared" si="7"/>
        <v>0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0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0</v>
      </c>
      <c r="CT508">
        <f>+Casos_PN_CORR[[#This Row],[43992]]-Casos_PN_CORR[[#This Row],[43991]]</f>
        <v>0</v>
      </c>
      <c r="CU508">
        <f>+Casos_PN_CORR[[#This Row],[43993]]-Casos_PN_CORR[[#This Row],[43992]]</f>
        <v>0</v>
      </c>
    </row>
    <row r="509" spans="1:99">
      <c r="A509">
        <v>20106</v>
      </c>
      <c r="B509" s="2" t="s">
        <v>212</v>
      </c>
      <c r="C509" s="2" t="s">
        <v>219</v>
      </c>
      <c r="D509" s="2" t="s">
        <v>707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  <c r="CT509">
        <f>+Casos_PN_CORR[[#This Row],[43992]]-Casos_PN_CORR[[#This Row],[43991]]</f>
        <v>0</v>
      </c>
      <c r="CU509">
        <f>+Casos_PN_CORR[[#This Row],[43993]]-Casos_PN_CORR[[#This Row],[43992]]</f>
        <v>0</v>
      </c>
    </row>
    <row r="510" spans="1:99" ht="24">
      <c r="A510">
        <v>40201</v>
      </c>
      <c r="B510" s="2" t="s">
        <v>154</v>
      </c>
      <c r="C510" s="2" t="s">
        <v>195</v>
      </c>
      <c r="D510" s="2" t="s">
        <v>232</v>
      </c>
      <c r="E510" s="4">
        <f t="shared" si="7"/>
        <v>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  <c r="CT510">
        <f>+Casos_PN_CORR[[#This Row],[43992]]-Casos_PN_CORR[[#This Row],[43991]]</f>
        <v>0</v>
      </c>
      <c r="CU510">
        <f>+Casos_PN_CORR[[#This Row],[43993]]-Casos_PN_CORR[[#This Row],[43992]]</f>
        <v>0</v>
      </c>
    </row>
    <row r="511" spans="1:99">
      <c r="A511">
        <v>130717</v>
      </c>
      <c r="B511" s="2" t="s">
        <v>102</v>
      </c>
      <c r="C511" s="2" t="s">
        <v>138</v>
      </c>
      <c r="D511" s="2" t="s">
        <v>139</v>
      </c>
      <c r="E511" s="4">
        <f t="shared" si="7"/>
        <v>0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0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0</v>
      </c>
      <c r="CT511">
        <f>+Casos_PN_CORR[[#This Row],[43992]]-Casos_PN_CORR[[#This Row],[43991]]</f>
        <v>0</v>
      </c>
      <c r="CU511">
        <f>+Casos_PN_CORR[[#This Row],[43993]]-Casos_PN_CORR[[#This Row],[43992]]</f>
        <v>0</v>
      </c>
    </row>
    <row r="512" spans="1:99">
      <c r="A512">
        <v>30403</v>
      </c>
      <c r="B512" s="2" t="s">
        <v>144</v>
      </c>
      <c r="C512" s="2" t="s">
        <v>330</v>
      </c>
      <c r="D512" s="2" t="s">
        <v>708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  <c r="CT512">
        <f>+Casos_PN_CORR[[#This Row],[43992]]-Casos_PN_CORR[[#This Row],[43991]]</f>
        <v>0</v>
      </c>
      <c r="CU512">
        <f>+Casos_PN_CORR[[#This Row],[43993]]-Casos_PN_CORR[[#This Row],[43992]]</f>
        <v>0</v>
      </c>
    </row>
    <row r="513" spans="1:99">
      <c r="A513">
        <v>100103</v>
      </c>
      <c r="B513" s="2" t="s">
        <v>149</v>
      </c>
      <c r="C513" s="2" t="s">
        <v>149</v>
      </c>
      <c r="D513" s="2" t="s">
        <v>202</v>
      </c>
      <c r="E513" s="4">
        <f t="shared" si="7"/>
        <v>0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0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  <c r="CT513">
        <f>+Casos_PN_CORR[[#This Row],[43992]]-Casos_PN_CORR[[#This Row],[43991]]</f>
        <v>0</v>
      </c>
      <c r="CU513">
        <f>+Casos_PN_CORR[[#This Row],[43993]]-Casos_PN_CORR[[#This Row],[43992]]</f>
        <v>0</v>
      </c>
    </row>
    <row r="514" spans="1:99">
      <c r="A514">
        <v>30110</v>
      </c>
      <c r="B514" s="2" t="s">
        <v>144</v>
      </c>
      <c r="C514" s="2" t="s">
        <v>144</v>
      </c>
      <c r="D514" s="2" t="s">
        <v>226</v>
      </c>
      <c r="E514" s="4">
        <f t="shared" si="7"/>
        <v>0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0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  <c r="CT514">
        <f>+Casos_PN_CORR[[#This Row],[43992]]-Casos_PN_CORR[[#This Row],[43991]]</f>
        <v>0</v>
      </c>
      <c r="CU514">
        <f>+Casos_PN_CORR[[#This Row],[43993]]-Casos_PN_CORR[[#This Row],[43992]]</f>
        <v>0</v>
      </c>
    </row>
    <row r="515" spans="1:99">
      <c r="A515">
        <v>50106</v>
      </c>
      <c r="B515" s="2" t="s">
        <v>151</v>
      </c>
      <c r="C515" s="2" t="s">
        <v>269</v>
      </c>
      <c r="D515" s="2" t="s">
        <v>709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  <c r="CT515">
        <f>+Casos_PN_CORR[[#This Row],[43992]]-Casos_PN_CORR[[#This Row],[43991]]</f>
        <v>0</v>
      </c>
      <c r="CU515">
        <f>+Casos_PN_CORR[[#This Row],[43993]]-Casos_PN_CORR[[#This Row],[43992]]</f>
        <v>0</v>
      </c>
    </row>
    <row r="516" spans="1:99">
      <c r="A516">
        <v>90509</v>
      </c>
      <c r="B516" s="2" t="s">
        <v>114</v>
      </c>
      <c r="C516" s="2" t="s">
        <v>308</v>
      </c>
      <c r="D516" s="2" t="s">
        <v>710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  <c r="CT516">
        <f>+Casos_PN_CORR[[#This Row],[43992]]-Casos_PN_CORR[[#This Row],[43991]]</f>
        <v>0</v>
      </c>
      <c r="CU516">
        <f>+Casos_PN_CORR[[#This Row],[43993]]-Casos_PN_CORR[[#This Row],[43992]]</f>
        <v>0</v>
      </c>
    </row>
    <row r="517" spans="1:99">
      <c r="A517">
        <v>130409</v>
      </c>
      <c r="B517" s="2" t="s">
        <v>102</v>
      </c>
      <c r="C517" s="2" t="s">
        <v>259</v>
      </c>
      <c r="D517" s="2" t="s">
        <v>335</v>
      </c>
      <c r="E517" s="4">
        <f t="shared" si="8"/>
        <v>0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0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  <c r="CT517">
        <f>+Casos_PN_CORR[[#This Row],[43992]]-Casos_PN_CORR[[#This Row],[43991]]</f>
        <v>0</v>
      </c>
      <c r="CU517">
        <f>+Casos_PN_CORR[[#This Row],[43993]]-Casos_PN_CORR[[#This Row],[43992]]</f>
        <v>0</v>
      </c>
    </row>
    <row r="518" spans="1:99">
      <c r="A518">
        <v>10104</v>
      </c>
      <c r="B518" s="2" t="s">
        <v>163</v>
      </c>
      <c r="C518" s="2" t="s">
        <v>163</v>
      </c>
      <c r="D518" s="2" t="s">
        <v>711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  <c r="CT518">
        <f>+Casos_PN_CORR[[#This Row],[43992]]-Casos_PN_CORR[[#This Row],[43991]]</f>
        <v>0</v>
      </c>
      <c r="CU518">
        <f>+Casos_PN_CORR[[#This Row],[43993]]-Casos_PN_CORR[[#This Row],[43992]]</f>
        <v>0</v>
      </c>
    </row>
    <row r="519" spans="1:99">
      <c r="A519">
        <v>10303</v>
      </c>
      <c r="B519" s="2" t="s">
        <v>163</v>
      </c>
      <c r="C519" s="2" t="s">
        <v>167</v>
      </c>
      <c r="D519" s="2" t="s">
        <v>291</v>
      </c>
      <c r="E519" s="4">
        <f t="shared" si="8"/>
        <v>0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0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  <c r="CT519">
        <f>+Casos_PN_CORR[[#This Row],[43992]]-Casos_PN_CORR[[#This Row],[43991]]</f>
        <v>0</v>
      </c>
      <c r="CU519">
        <f>+Casos_PN_CORR[[#This Row],[43993]]-Casos_PN_CORR[[#This Row],[43992]]</f>
        <v>0</v>
      </c>
    </row>
    <row r="520" spans="1:99">
      <c r="A520">
        <v>10304</v>
      </c>
      <c r="B520" s="2" t="s">
        <v>163</v>
      </c>
      <c r="C520" s="2" t="s">
        <v>167</v>
      </c>
      <c r="D520" s="2" t="s">
        <v>712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  <c r="CT520">
        <f>+Casos_PN_CORR[[#This Row],[43992]]-Casos_PN_CORR[[#This Row],[43991]]</f>
        <v>0</v>
      </c>
      <c r="CU520">
        <f>+Casos_PN_CORR[[#This Row],[43993]]-Casos_PN_CORR[[#This Row],[43992]]</f>
        <v>0</v>
      </c>
    </row>
    <row r="521" spans="1:99">
      <c r="A521">
        <v>70504</v>
      </c>
      <c r="B521" s="2" t="s">
        <v>268</v>
      </c>
      <c r="C521" s="2" t="s">
        <v>656</v>
      </c>
      <c r="D521" s="2" t="s">
        <v>713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  <c r="CT521">
        <f>+Casos_PN_CORR[[#This Row],[43992]]-Casos_PN_CORR[[#This Row],[43991]]</f>
        <v>0</v>
      </c>
      <c r="CU521">
        <f>+Casos_PN_CORR[[#This Row],[43993]]-Casos_PN_CORR[[#This Row],[43992]]</f>
        <v>0</v>
      </c>
    </row>
    <row r="522" spans="1:99">
      <c r="A522">
        <v>120207</v>
      </c>
      <c r="B522" s="2" t="s">
        <v>191</v>
      </c>
      <c r="C522" s="2" t="s">
        <v>266</v>
      </c>
      <c r="D522" s="2" t="s">
        <v>714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  <c r="CT522">
        <f>+Casos_PN_CORR[[#This Row],[43992]]-Casos_PN_CORR[[#This Row],[43991]]</f>
        <v>0</v>
      </c>
      <c r="CU522">
        <f>+Casos_PN_CORR[[#This Row],[43993]]-Casos_PN_CORR[[#This Row],[43992]]</f>
        <v>0</v>
      </c>
    </row>
    <row r="523" spans="1:99">
      <c r="A523">
        <v>91108</v>
      </c>
      <c r="B523" s="2" t="s">
        <v>114</v>
      </c>
      <c r="C523" s="2" t="s">
        <v>186</v>
      </c>
      <c r="D523" s="2" t="s">
        <v>715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  <c r="CT523">
        <f>+Casos_PN_CORR[[#This Row],[43992]]-Casos_PN_CORR[[#This Row],[43991]]</f>
        <v>0</v>
      </c>
      <c r="CU523">
        <f>+Casos_PN_CORR[[#This Row],[43993]]-Casos_PN_CORR[[#This Row],[43992]]</f>
        <v>0</v>
      </c>
    </row>
    <row r="524" spans="1:99">
      <c r="A524">
        <v>41308</v>
      </c>
      <c r="B524" s="2" t="s">
        <v>154</v>
      </c>
      <c r="C524" s="2" t="s">
        <v>441</v>
      </c>
      <c r="D524" s="2" t="s">
        <v>716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  <c r="CT524">
        <f>+Casos_PN_CORR[[#This Row],[43992]]-Casos_PN_CORR[[#This Row],[43991]]</f>
        <v>0</v>
      </c>
      <c r="CU524">
        <f>+Casos_PN_CORR[[#This Row],[43993]]-Casos_PN_CORR[[#This Row],[43992]]</f>
        <v>0</v>
      </c>
    </row>
    <row r="525" spans="1:99">
      <c r="A525">
        <v>60206</v>
      </c>
      <c r="B525" s="2" t="s">
        <v>158</v>
      </c>
      <c r="C525" s="2" t="s">
        <v>350</v>
      </c>
      <c r="D525" s="2" t="s">
        <v>717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  <c r="CT525">
        <f>+Casos_PN_CORR[[#This Row],[43992]]-Casos_PN_CORR[[#This Row],[43991]]</f>
        <v>0</v>
      </c>
      <c r="CU525">
        <f>+Casos_PN_CORR[[#This Row],[43993]]-Casos_PN_CORR[[#This Row],[43992]]</f>
        <v>0</v>
      </c>
    </row>
    <row r="526" spans="1:99">
      <c r="A526">
        <v>60207</v>
      </c>
      <c r="B526" s="2" t="s">
        <v>158</v>
      </c>
      <c r="C526" s="2" t="s">
        <v>350</v>
      </c>
      <c r="D526" s="2" t="s">
        <v>718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  <c r="CT526">
        <f>+Casos_PN_CORR[[#This Row],[43992]]-Casos_PN_CORR[[#This Row],[43991]]</f>
        <v>0</v>
      </c>
      <c r="CU526">
        <f>+Casos_PN_CORR[[#This Row],[43993]]-Casos_PN_CORR[[#This Row],[43992]]</f>
        <v>0</v>
      </c>
    </row>
    <row r="527" spans="1:99">
      <c r="A527">
        <v>91204</v>
      </c>
      <c r="B527" s="2" t="s">
        <v>114</v>
      </c>
      <c r="C527" s="2" t="s">
        <v>242</v>
      </c>
      <c r="D527" s="2" t="s">
        <v>719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  <c r="CT527">
        <f>+Casos_PN_CORR[[#This Row],[43992]]-Casos_PN_CORR[[#This Row],[43991]]</f>
        <v>0</v>
      </c>
      <c r="CU527">
        <f>+Casos_PN_CORR[[#This Row],[43993]]-Casos_PN_CORR[[#This Row],[43992]]</f>
        <v>0</v>
      </c>
    </row>
    <row r="528" spans="1:99">
      <c r="A528">
        <v>40106</v>
      </c>
      <c r="B528" s="2" t="s">
        <v>154</v>
      </c>
      <c r="C528" s="2" t="s">
        <v>155</v>
      </c>
      <c r="D528" s="2" t="s">
        <v>720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  <c r="CT528">
        <f>+Casos_PN_CORR[[#This Row],[43992]]-Casos_PN_CORR[[#This Row],[43991]]</f>
        <v>0</v>
      </c>
      <c r="CU528">
        <f>+Casos_PN_CORR[[#This Row],[43993]]-Casos_PN_CORR[[#This Row],[43992]]</f>
        <v>0</v>
      </c>
    </row>
    <row r="529" spans="1:99">
      <c r="A529">
        <v>10305</v>
      </c>
      <c r="B529" s="2" t="s">
        <v>163</v>
      </c>
      <c r="C529" s="2" t="s">
        <v>167</v>
      </c>
      <c r="D529" s="2" t="s">
        <v>265</v>
      </c>
      <c r="E529" s="4">
        <f t="shared" si="8"/>
        <v>0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0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0</v>
      </c>
      <c r="CT529">
        <f>+Casos_PN_CORR[[#This Row],[43992]]-Casos_PN_CORR[[#This Row],[43991]]</f>
        <v>0</v>
      </c>
      <c r="CU529">
        <f>+Casos_PN_CORR[[#This Row],[43993]]-Casos_PN_CORR[[#This Row],[43992]]</f>
        <v>0</v>
      </c>
    </row>
    <row r="530" spans="1:99">
      <c r="A530">
        <v>90804</v>
      </c>
      <c r="B530" s="2" t="s">
        <v>114</v>
      </c>
      <c r="C530" s="2" t="s">
        <v>118</v>
      </c>
      <c r="D530" s="2" t="s">
        <v>721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  <c r="CT530">
        <f>+Casos_PN_CORR[[#This Row],[43992]]-Casos_PN_CORR[[#This Row],[43991]]</f>
        <v>0</v>
      </c>
      <c r="CU530">
        <f>+Casos_PN_CORR[[#This Row],[43993]]-Casos_PN_CORR[[#This Row],[43992]]</f>
        <v>0</v>
      </c>
    </row>
    <row r="531" spans="1:99">
      <c r="A531">
        <v>40901</v>
      </c>
      <c r="B531" s="2" t="s">
        <v>154</v>
      </c>
      <c r="C531" s="2" t="s">
        <v>361</v>
      </c>
      <c r="D531" s="2" t="s">
        <v>362</v>
      </c>
      <c r="E531" s="4">
        <f t="shared" si="8"/>
        <v>0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0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  <c r="CT531">
        <f>+Casos_PN_CORR[[#This Row],[43992]]-Casos_PN_CORR[[#This Row],[43991]]</f>
        <v>0</v>
      </c>
      <c r="CU531">
        <f>+Casos_PN_CORR[[#This Row],[43993]]-Casos_PN_CORR[[#This Row],[43992]]</f>
        <v>0</v>
      </c>
    </row>
    <row r="532" spans="1:99">
      <c r="A532">
        <v>40805</v>
      </c>
      <c r="B532" s="2" t="s">
        <v>154</v>
      </c>
      <c r="C532" s="2" t="s">
        <v>280</v>
      </c>
      <c r="D532" s="2" t="s">
        <v>439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  <c r="CT532">
        <f>+Casos_PN_CORR[[#This Row],[43992]]-Casos_PN_CORR[[#This Row],[43991]]</f>
        <v>0</v>
      </c>
      <c r="CU532">
        <f>+Casos_PN_CORR[[#This Row],[43993]]-Casos_PN_CORR[[#This Row],[43992]]</f>
        <v>0</v>
      </c>
    </row>
    <row r="533" spans="1:99">
      <c r="A533">
        <v>60608</v>
      </c>
      <c r="B533" s="2" t="s">
        <v>158</v>
      </c>
      <c r="C533" s="2" t="s">
        <v>342</v>
      </c>
      <c r="D533" s="2" t="s">
        <v>722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  <c r="CT533">
        <f>+Casos_PN_CORR[[#This Row],[43992]]-Casos_PN_CORR[[#This Row],[43991]]</f>
        <v>0</v>
      </c>
      <c r="CU533">
        <f>+Casos_PN_CORR[[#This Row],[43993]]-Casos_PN_CORR[[#This Row],[43992]]</f>
        <v>0</v>
      </c>
    </row>
    <row r="534" spans="1:99">
      <c r="A534">
        <v>80811</v>
      </c>
      <c r="B534" s="2" t="s">
        <v>99</v>
      </c>
      <c r="C534" s="2" t="s">
        <v>99</v>
      </c>
      <c r="D534" s="2" t="s">
        <v>130</v>
      </c>
      <c r="E534" s="4">
        <f t="shared" si="8"/>
        <v>0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0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0</v>
      </c>
      <c r="CT534">
        <f>+Casos_PN_CORR[[#This Row],[43992]]-Casos_PN_CORR[[#This Row],[43991]]</f>
        <v>0</v>
      </c>
      <c r="CU534">
        <f>+Casos_PN_CORR[[#This Row],[43993]]-Casos_PN_CORR[[#This Row],[43992]]</f>
        <v>0</v>
      </c>
    </row>
    <row r="535" spans="1:99">
      <c r="A535">
        <v>120705</v>
      </c>
      <c r="B535" s="2" t="s">
        <v>191</v>
      </c>
      <c r="C535" s="2" t="s">
        <v>296</v>
      </c>
      <c r="D535" s="2" t="s">
        <v>723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  <c r="CT535">
        <f>+Casos_PN_CORR[[#This Row],[43992]]-Casos_PN_CORR[[#This Row],[43991]]</f>
        <v>0</v>
      </c>
      <c r="CU535">
        <f>+Casos_PN_CORR[[#This Row],[43993]]-Casos_PN_CORR[[#This Row],[43992]]</f>
        <v>0</v>
      </c>
    </row>
    <row r="536" spans="1:99">
      <c r="A536">
        <v>50307</v>
      </c>
      <c r="B536" s="2" t="s">
        <v>151</v>
      </c>
      <c r="C536" s="2" t="s">
        <v>181</v>
      </c>
      <c r="D536" s="2" t="s">
        <v>724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  <c r="CT536">
        <f>+Casos_PN_CORR[[#This Row],[43992]]-Casos_PN_CORR[[#This Row],[43991]]</f>
        <v>0</v>
      </c>
      <c r="CU536">
        <f>+Casos_PN_CORR[[#This Row],[43993]]-Casos_PN_CORR[[#This Row],[43992]]</f>
        <v>0</v>
      </c>
    </row>
    <row r="537" spans="1:99">
      <c r="A537">
        <v>50315</v>
      </c>
      <c r="B537" s="2" t="s">
        <v>151</v>
      </c>
      <c r="C537" s="2" t="s">
        <v>181</v>
      </c>
      <c r="D537" s="2" t="s">
        <v>725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  <c r="CT537">
        <f>+Casos_PN_CORR[[#This Row],[43992]]-Casos_PN_CORR[[#This Row],[43991]]</f>
        <v>0</v>
      </c>
      <c r="CU537">
        <f>+Casos_PN_CORR[[#This Row],[43993]]-Casos_PN_CORR[[#This Row],[43992]]</f>
        <v>0</v>
      </c>
    </row>
    <row r="538" spans="1:99">
      <c r="A538">
        <v>90701</v>
      </c>
      <c r="B538" s="2" t="s">
        <v>114</v>
      </c>
      <c r="C538" s="2" t="s">
        <v>363</v>
      </c>
      <c r="D538" s="2" t="s">
        <v>364</v>
      </c>
      <c r="E538" s="4">
        <f t="shared" si="8"/>
        <v>0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0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  <c r="CT538">
        <f>+Casos_PN_CORR[[#This Row],[43992]]-Casos_PN_CORR[[#This Row],[43991]]</f>
        <v>0</v>
      </c>
      <c r="CU538">
        <f>+Casos_PN_CORR[[#This Row],[43993]]-Casos_PN_CORR[[#This Row],[43992]]</f>
        <v>0</v>
      </c>
    </row>
    <row r="539" spans="1:99">
      <c r="A539">
        <v>20607</v>
      </c>
      <c r="B539" s="2" t="s">
        <v>212</v>
      </c>
      <c r="C539" s="2" t="s">
        <v>213</v>
      </c>
      <c r="D539" s="2" t="s">
        <v>423</v>
      </c>
      <c r="E539" s="4">
        <f t="shared" si="8"/>
        <v>0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0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  <c r="CT539">
        <f>+Casos_PN_CORR[[#This Row],[43992]]-Casos_PN_CORR[[#This Row],[43991]]</f>
        <v>0</v>
      </c>
      <c r="CU539">
        <f>+Casos_PN_CORR[[#This Row],[43993]]-Casos_PN_CORR[[#This Row],[43992]]</f>
        <v>0</v>
      </c>
    </row>
    <row r="540" spans="1:99">
      <c r="A540">
        <v>91109</v>
      </c>
      <c r="B540" s="2" t="s">
        <v>114</v>
      </c>
      <c r="C540" s="2" t="s">
        <v>186</v>
      </c>
      <c r="D540" s="2" t="s">
        <v>423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  <c r="CT540">
        <f>+Casos_PN_CORR[[#This Row],[43992]]-Casos_PN_CORR[[#This Row],[43991]]</f>
        <v>0</v>
      </c>
      <c r="CU540">
        <f>+Casos_PN_CORR[[#This Row],[43993]]-Casos_PN_CORR[[#This Row],[43992]]</f>
        <v>0</v>
      </c>
    </row>
    <row r="541" spans="1:99">
      <c r="A541">
        <v>20207</v>
      </c>
      <c r="B541" s="2" t="s">
        <v>212</v>
      </c>
      <c r="C541" s="2" t="s">
        <v>217</v>
      </c>
      <c r="D541" s="2" t="s">
        <v>218</v>
      </c>
      <c r="E541" s="4">
        <f t="shared" si="8"/>
        <v>0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0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  <c r="CT541">
        <f>+Casos_PN_CORR[[#This Row],[43992]]-Casos_PN_CORR[[#This Row],[43991]]</f>
        <v>0</v>
      </c>
      <c r="CU541">
        <f>+Casos_PN_CORR[[#This Row],[43993]]-Casos_PN_CORR[[#This Row],[43992]]</f>
        <v>0</v>
      </c>
    </row>
    <row r="542" spans="1:99">
      <c r="A542">
        <v>70218</v>
      </c>
      <c r="B542" s="2" t="s">
        <v>268</v>
      </c>
      <c r="C542" s="2" t="s">
        <v>348</v>
      </c>
      <c r="D542" s="2" t="s">
        <v>726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  <c r="CT542">
        <f>+Casos_PN_CORR[[#This Row],[43992]]-Casos_PN_CORR[[#This Row],[43991]]</f>
        <v>0</v>
      </c>
      <c r="CU542">
        <f>+Casos_PN_CORR[[#This Row],[43993]]-Casos_PN_CORR[[#This Row],[43992]]</f>
        <v>0</v>
      </c>
    </row>
    <row r="543" spans="1:99">
      <c r="A543">
        <v>50308</v>
      </c>
      <c r="B543" s="2" t="s">
        <v>151</v>
      </c>
      <c r="C543" s="2" t="s">
        <v>181</v>
      </c>
      <c r="D543" s="2" t="s">
        <v>727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  <c r="CT543">
        <f>+Casos_PN_CORR[[#This Row],[43992]]-Casos_PN_CORR[[#This Row],[43991]]</f>
        <v>0</v>
      </c>
      <c r="CU543">
        <f>+Casos_PN_CORR[[#This Row],[43993]]-Casos_PN_CORR[[#This Row],[43992]]</f>
        <v>0</v>
      </c>
    </row>
    <row r="544" spans="1:99">
      <c r="A544">
        <v>20608</v>
      </c>
      <c r="B544" s="2" t="s">
        <v>212</v>
      </c>
      <c r="C544" s="2" t="s">
        <v>213</v>
      </c>
      <c r="D544" s="2" t="s">
        <v>425</v>
      </c>
      <c r="E544" s="4">
        <f t="shared" si="8"/>
        <v>0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0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  <c r="CT544">
        <f>+Casos_PN_CORR[[#This Row],[43992]]-Casos_PN_CORR[[#This Row],[43991]]</f>
        <v>0</v>
      </c>
      <c r="CU544">
        <f>+Casos_PN_CORR[[#This Row],[43993]]-Casos_PN_CORR[[#This Row],[43992]]</f>
        <v>0</v>
      </c>
    </row>
    <row r="545" spans="1:99">
      <c r="A545">
        <v>30305</v>
      </c>
      <c r="B545" s="2" t="s">
        <v>144</v>
      </c>
      <c r="C545" s="2" t="s">
        <v>424</v>
      </c>
      <c r="D545" s="2" t="s">
        <v>425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  <c r="CT545">
        <f>+Casos_PN_CORR[[#This Row],[43992]]-Casos_PN_CORR[[#This Row],[43991]]</f>
        <v>0</v>
      </c>
      <c r="CU545">
        <f>+Casos_PN_CORR[[#This Row],[43993]]-Casos_PN_CORR[[#This Row],[43992]]</f>
        <v>0</v>
      </c>
    </row>
    <row r="546" spans="1:99">
      <c r="A546">
        <v>90907</v>
      </c>
      <c r="B546" s="2" t="s">
        <v>114</v>
      </c>
      <c r="C546" s="2" t="s">
        <v>181</v>
      </c>
      <c r="D546" s="2" t="s">
        <v>728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  <c r="CT546">
        <f>+Casos_PN_CORR[[#This Row],[43992]]-Casos_PN_CORR[[#This Row],[43991]]</f>
        <v>0</v>
      </c>
      <c r="CU546">
        <f>+Casos_PN_CORR[[#This Row],[43993]]-Casos_PN_CORR[[#This Row],[43992]]</f>
        <v>0</v>
      </c>
    </row>
    <row r="547" spans="1:99" ht="24">
      <c r="A547">
        <v>110201</v>
      </c>
      <c r="B547" s="2" t="s">
        <v>188</v>
      </c>
      <c r="C547" s="2" t="s">
        <v>426</v>
      </c>
      <c r="D547" s="2" t="s">
        <v>427</v>
      </c>
      <c r="E547" s="4">
        <f t="shared" si="8"/>
        <v>0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0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  <c r="CT547">
        <f>+Casos_PN_CORR[[#This Row],[43992]]-Casos_PN_CORR[[#This Row],[43991]]</f>
        <v>0</v>
      </c>
      <c r="CU547">
        <f>+Casos_PN_CORR[[#This Row],[43993]]-Casos_PN_CORR[[#This Row],[43992]]</f>
        <v>0</v>
      </c>
    </row>
    <row r="548" spans="1:99">
      <c r="A548">
        <v>41001</v>
      </c>
      <c r="B548" s="2" t="s">
        <v>154</v>
      </c>
      <c r="C548" s="2" t="s">
        <v>339</v>
      </c>
      <c r="D548" s="2" t="s">
        <v>365</v>
      </c>
      <c r="E548" s="4">
        <f t="shared" si="8"/>
        <v>0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0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0</v>
      </c>
      <c r="CT548">
        <f>+Casos_PN_CORR[[#This Row],[43992]]-Casos_PN_CORR[[#This Row],[43991]]</f>
        <v>0</v>
      </c>
      <c r="CU548">
        <f>+Casos_PN_CORR[[#This Row],[43993]]-Casos_PN_CORR[[#This Row],[43992]]</f>
        <v>0</v>
      </c>
    </row>
    <row r="549" spans="1:99">
      <c r="A549">
        <v>91110</v>
      </c>
      <c r="B549" s="2" t="s">
        <v>114</v>
      </c>
      <c r="C549" s="2" t="s">
        <v>186</v>
      </c>
      <c r="D549" s="2" t="s">
        <v>428</v>
      </c>
      <c r="E549" s="4">
        <f t="shared" si="8"/>
        <v>0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0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  <c r="CT549">
        <f>+Casos_PN_CORR[[#This Row],[43992]]-Casos_PN_CORR[[#This Row],[43991]]</f>
        <v>0</v>
      </c>
      <c r="CU549">
        <f>+Casos_PN_CORR[[#This Row],[43993]]-Casos_PN_CORR[[#This Row],[43992]]</f>
        <v>0</v>
      </c>
    </row>
    <row r="550" spans="1:99">
      <c r="A550">
        <v>40205</v>
      </c>
      <c r="B550" s="2" t="s">
        <v>154</v>
      </c>
      <c r="C550" s="2" t="s">
        <v>195</v>
      </c>
      <c r="D550" s="2" t="s">
        <v>196</v>
      </c>
      <c r="E550" s="4">
        <f t="shared" si="8"/>
        <v>0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0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0</v>
      </c>
      <c r="CT550">
        <f>+Casos_PN_CORR[[#This Row],[43992]]-Casos_PN_CORR[[#This Row],[43991]]</f>
        <v>0</v>
      </c>
      <c r="CU550">
        <f>+Casos_PN_CORR[[#This Row],[43993]]-Casos_PN_CORR[[#This Row],[43992]]</f>
        <v>0</v>
      </c>
    </row>
    <row r="551" spans="1:99">
      <c r="A551">
        <v>91013</v>
      </c>
      <c r="B551" s="2" t="s">
        <v>114</v>
      </c>
      <c r="C551" s="2" t="s">
        <v>115</v>
      </c>
      <c r="D551" s="2" t="s">
        <v>176</v>
      </c>
      <c r="E551" s="4">
        <f t="shared" si="8"/>
        <v>0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0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0</v>
      </c>
      <c r="CT551">
        <f>+Casos_PN_CORR[[#This Row],[43992]]-Casos_PN_CORR[[#This Row],[43991]]</f>
        <v>0</v>
      </c>
      <c r="CU551">
        <f>+Casos_PN_CORR[[#This Row],[43993]]-Casos_PN_CORR[[#This Row],[43992]]</f>
        <v>0</v>
      </c>
    </row>
    <row r="552" spans="1:99">
      <c r="A552">
        <v>120310</v>
      </c>
      <c r="B552" s="2" t="s">
        <v>191</v>
      </c>
      <c r="C552" s="2" t="s">
        <v>380</v>
      </c>
      <c r="D552" s="2" t="s">
        <v>729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  <c r="CT552">
        <f>+Casos_PN_CORR[[#This Row],[43992]]-Casos_PN_CORR[[#This Row],[43991]]</f>
        <v>0</v>
      </c>
      <c r="CU552">
        <f>+Casos_PN_CORR[[#This Row],[43993]]-Casos_PN_CORR[[#This Row],[43992]]</f>
        <v>0</v>
      </c>
    </row>
    <row r="553" spans="1:99">
      <c r="A553">
        <v>40706</v>
      </c>
      <c r="B553" s="2" t="s">
        <v>154</v>
      </c>
      <c r="C553" s="2" t="s">
        <v>286</v>
      </c>
      <c r="D553" s="2" t="s">
        <v>730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  <c r="CT553">
        <f>+Casos_PN_CORR[[#This Row],[43992]]-Casos_PN_CORR[[#This Row],[43991]]</f>
        <v>0</v>
      </c>
      <c r="CU553">
        <f>+Casos_PN_CORR[[#This Row],[43993]]-Casos_PN_CORR[[#This Row],[43992]]</f>
        <v>0</v>
      </c>
    </row>
    <row r="554" spans="1:99">
      <c r="A554">
        <v>90908</v>
      </c>
      <c r="B554" s="2" t="s">
        <v>114</v>
      </c>
      <c r="C554" s="2" t="s">
        <v>181</v>
      </c>
      <c r="D554" s="2" t="s">
        <v>731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  <c r="CT554">
        <f>+Casos_PN_CORR[[#This Row],[43992]]-Casos_PN_CORR[[#This Row],[43991]]</f>
        <v>0</v>
      </c>
      <c r="CU554">
        <f>+Casos_PN_CORR[[#This Row],[43993]]-Casos_PN_CORR[[#This Row],[43992]]</f>
        <v>0</v>
      </c>
    </row>
    <row r="555" spans="1:99">
      <c r="A555">
        <v>81009</v>
      </c>
      <c r="B555" s="2" t="s">
        <v>99</v>
      </c>
      <c r="C555" s="2" t="s">
        <v>106</v>
      </c>
      <c r="D555" s="2" t="s">
        <v>142</v>
      </c>
      <c r="E555" s="4">
        <f t="shared" si="8"/>
        <v>0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0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0</v>
      </c>
      <c r="CT555">
        <f>+Casos_PN_CORR[[#This Row],[43992]]-Casos_PN_CORR[[#This Row],[43991]]</f>
        <v>0</v>
      </c>
      <c r="CU555">
        <f>+Casos_PN_CORR[[#This Row],[43993]]-Casos_PN_CORR[[#This Row],[43992]]</f>
        <v>0</v>
      </c>
    </row>
    <row r="556" spans="1:99">
      <c r="A556">
        <v>60607</v>
      </c>
      <c r="B556" s="2" t="s">
        <v>158</v>
      </c>
      <c r="C556" s="2" t="s">
        <v>342</v>
      </c>
      <c r="D556" s="2" t="s">
        <v>366</v>
      </c>
      <c r="E556" s="4">
        <f t="shared" si="8"/>
        <v>0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0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  <c r="CT556">
        <f>+Casos_PN_CORR[[#This Row],[43992]]-Casos_PN_CORR[[#This Row],[43991]]</f>
        <v>0</v>
      </c>
      <c r="CU556">
        <f>+Casos_PN_CORR[[#This Row],[43993]]-Casos_PN_CORR[[#This Row],[43992]]</f>
        <v>0</v>
      </c>
    </row>
    <row r="557" spans="1:99">
      <c r="A557">
        <v>70310</v>
      </c>
      <c r="B557" s="2" t="s">
        <v>268</v>
      </c>
      <c r="C557" s="2" t="s">
        <v>268</v>
      </c>
      <c r="D557" s="2" t="s">
        <v>366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  <c r="CT557">
        <f>+Casos_PN_CORR[[#This Row],[43992]]-Casos_PN_CORR[[#This Row],[43991]]</f>
        <v>0</v>
      </c>
      <c r="CU557">
        <f>+Casos_PN_CORR[[#This Row],[43993]]-Casos_PN_CORR[[#This Row],[43992]]</f>
        <v>0</v>
      </c>
    </row>
    <row r="558" spans="1:99">
      <c r="A558">
        <v>30111</v>
      </c>
      <c r="B558" s="2" t="s">
        <v>144</v>
      </c>
      <c r="C558" s="2" t="s">
        <v>144</v>
      </c>
      <c r="D558" s="2" t="s">
        <v>185</v>
      </c>
      <c r="E558" s="4">
        <f t="shared" si="8"/>
        <v>0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0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0</v>
      </c>
      <c r="CT558">
        <f>+Casos_PN_CORR[[#This Row],[43992]]-Casos_PN_CORR[[#This Row],[43991]]</f>
        <v>0</v>
      </c>
      <c r="CU558">
        <f>+Casos_PN_CORR[[#This Row],[43993]]-Casos_PN_CORR[[#This Row],[43992]]</f>
        <v>0</v>
      </c>
    </row>
    <row r="559" spans="1:99">
      <c r="A559">
        <v>80206</v>
      </c>
      <c r="B559" s="2" t="s">
        <v>99</v>
      </c>
      <c r="C559" s="2" t="s">
        <v>612</v>
      </c>
      <c r="D559" s="2" t="s">
        <v>732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  <c r="CT559">
        <f>+Casos_PN_CORR[[#This Row],[43992]]-Casos_PN_CORR[[#This Row],[43991]]</f>
        <v>0</v>
      </c>
      <c r="CU559">
        <f>+Casos_PN_CORR[[#This Row],[43993]]-Casos_PN_CORR[[#This Row],[43992]]</f>
        <v>0</v>
      </c>
    </row>
    <row r="560" spans="1:99">
      <c r="A560">
        <v>130410</v>
      </c>
      <c r="B560" s="2" t="s">
        <v>102</v>
      </c>
      <c r="C560" s="2" t="s">
        <v>259</v>
      </c>
      <c r="D560" s="2" t="s">
        <v>429</v>
      </c>
      <c r="E560" s="4">
        <f t="shared" si="8"/>
        <v>0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0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  <c r="CT560">
        <f>+Casos_PN_CORR[[#This Row],[43992]]-Casos_PN_CORR[[#This Row],[43991]]</f>
        <v>0</v>
      </c>
      <c r="CU560">
        <f>+Casos_PN_CORR[[#This Row],[43993]]-Casos_PN_CORR[[#This Row],[43992]]</f>
        <v>0</v>
      </c>
    </row>
    <row r="561" spans="1:99">
      <c r="A561">
        <v>30112</v>
      </c>
      <c r="B561" s="2" t="s">
        <v>144</v>
      </c>
      <c r="C561" s="2" t="s">
        <v>144</v>
      </c>
      <c r="D561" s="2" t="s">
        <v>314</v>
      </c>
      <c r="E561" s="4">
        <f t="shared" si="8"/>
        <v>0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0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  <c r="CT561">
        <f>+Casos_PN_CORR[[#This Row],[43992]]-Casos_PN_CORR[[#This Row],[43991]]</f>
        <v>0</v>
      </c>
      <c r="CU561">
        <f>+Casos_PN_CORR[[#This Row],[43993]]-Casos_PN_CORR[[#This Row],[43992]]</f>
        <v>0</v>
      </c>
    </row>
    <row r="562" spans="1:99">
      <c r="A562">
        <v>120208</v>
      </c>
      <c r="B562" s="2" t="s">
        <v>191</v>
      </c>
      <c r="C562" s="2" t="s">
        <v>266</v>
      </c>
      <c r="D562" s="2" t="s">
        <v>733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  <c r="CT562">
        <f>+Casos_PN_CORR[[#This Row],[43992]]-Casos_PN_CORR[[#This Row],[43991]]</f>
        <v>0</v>
      </c>
      <c r="CU562">
        <f>+Casos_PN_CORR[[#This Row],[43993]]-Casos_PN_CORR[[#This Row],[43992]]</f>
        <v>0</v>
      </c>
    </row>
    <row r="563" spans="1:99">
      <c r="A563">
        <v>30207</v>
      </c>
      <c r="B563" s="2" t="s">
        <v>144</v>
      </c>
      <c r="C563" s="2" t="s">
        <v>414</v>
      </c>
      <c r="D563" s="2" t="s">
        <v>734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  <c r="CT563">
        <f>+Casos_PN_CORR[[#This Row],[43992]]-Casos_PN_CORR[[#This Row],[43991]]</f>
        <v>0</v>
      </c>
      <c r="CU563">
        <f>+Casos_PN_CORR[[#This Row],[43993]]-Casos_PN_CORR[[#This Row],[43992]]</f>
        <v>0</v>
      </c>
    </row>
    <row r="564" spans="1:99">
      <c r="A564">
        <v>120801</v>
      </c>
      <c r="B564" s="2" t="s">
        <v>191</v>
      </c>
      <c r="C564" s="2" t="s">
        <v>192</v>
      </c>
      <c r="D564" s="2" t="s">
        <v>735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  <c r="CT564">
        <f>+Casos_PN_CORR[[#This Row],[43992]]-Casos_PN_CORR[[#This Row],[43991]]</f>
        <v>0</v>
      </c>
      <c r="CU564">
        <f>+Casos_PN_CORR[[#This Row],[43993]]-Casos_PN_CORR[[#This Row],[43992]]</f>
        <v>0</v>
      </c>
    </row>
    <row r="565" spans="1:99">
      <c r="A565">
        <v>50109</v>
      </c>
      <c r="B565" s="2" t="s">
        <v>151</v>
      </c>
      <c r="C565" s="2" t="s">
        <v>269</v>
      </c>
      <c r="D565" s="2" t="s">
        <v>426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0</v>
      </c>
      <c r="CP565">
        <f>+Casos_PN_CORR[[#This Row],[43988]]-Casos_PN_CORR[[#This Row],[43987]]</f>
        <v>0</v>
      </c>
      <c r="CQ565">
        <f>+Casos_PN_CORR[[#This Row],[43989]]-Casos_PN_CORR[[#This Row],[43988]]</f>
        <v>0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  <c r="CT565">
        <f>+Casos_PN_CORR[[#This Row],[43992]]-Casos_PN_CORR[[#This Row],[43991]]</f>
        <v>0</v>
      </c>
      <c r="CU565">
        <f>+Casos_PN_CORR[[#This Row],[43993]]-Casos_PN_CORR[[#This Row],[43992]]</f>
        <v>0</v>
      </c>
    </row>
    <row r="566" spans="1:99">
      <c r="A566">
        <v>40507</v>
      </c>
      <c r="B566" s="2" t="s">
        <v>154</v>
      </c>
      <c r="C566" s="2" t="s">
        <v>236</v>
      </c>
      <c r="D566" s="2" t="s">
        <v>736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  <c r="CT566">
        <f>+Casos_PN_CORR[[#This Row],[43992]]-Casos_PN_CORR[[#This Row],[43991]]</f>
        <v>0</v>
      </c>
      <c r="CU566">
        <f>+Casos_PN_CORR[[#This Row],[43993]]-Casos_PN_CORR[[#This Row],[43992]]</f>
        <v>0</v>
      </c>
    </row>
    <row r="567" spans="1:99">
      <c r="A567">
        <v>90105</v>
      </c>
      <c r="B567" s="2" t="s">
        <v>114</v>
      </c>
      <c r="C567" s="2" t="s">
        <v>197</v>
      </c>
      <c r="D567" s="2" t="s">
        <v>215</v>
      </c>
      <c r="E567" s="4">
        <f t="shared" si="8"/>
        <v>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0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0</v>
      </c>
      <c r="CT567">
        <f>+Casos_PN_CORR[[#This Row],[43992]]-Casos_PN_CORR[[#This Row],[43991]]</f>
        <v>0</v>
      </c>
      <c r="CU567">
        <f>+Casos_PN_CORR[[#This Row],[43993]]-Casos_PN_CORR[[#This Row],[43992]]</f>
        <v>0</v>
      </c>
    </row>
    <row r="568" spans="1:99">
      <c r="A568">
        <v>90405</v>
      </c>
      <c r="B568" s="2" t="s">
        <v>114</v>
      </c>
      <c r="C568" s="2" t="s">
        <v>238</v>
      </c>
      <c r="D568" s="2" t="s">
        <v>737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  <c r="CT568">
        <f>+Casos_PN_CORR[[#This Row],[43992]]-Casos_PN_CORR[[#This Row],[43991]]</f>
        <v>0</v>
      </c>
      <c r="CU568">
        <f>+Casos_PN_CORR[[#This Row],[43993]]-Casos_PN_CORR[[#This Row],[43992]]</f>
        <v>0</v>
      </c>
    </row>
    <row r="569" spans="1:99">
      <c r="A569">
        <v>40608</v>
      </c>
      <c r="B569" s="2" t="s">
        <v>154</v>
      </c>
      <c r="C569" s="2" t="s">
        <v>171</v>
      </c>
      <c r="D569" s="2" t="s">
        <v>322</v>
      </c>
      <c r="E569" s="4">
        <f t="shared" si="8"/>
        <v>0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0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  <c r="CT569">
        <f>+Casos_PN_CORR[[#This Row],[43992]]-Casos_PN_CORR[[#This Row],[43991]]</f>
        <v>0</v>
      </c>
      <c r="CU569">
        <f>+Casos_PN_CORR[[#This Row],[43993]]-Casos_PN_CORR[[#This Row],[43992]]</f>
        <v>0</v>
      </c>
    </row>
    <row r="570" spans="1:99">
      <c r="A570">
        <v>130901</v>
      </c>
      <c r="B570" s="2" t="s">
        <v>102</v>
      </c>
      <c r="C570" s="2" t="s">
        <v>322</v>
      </c>
      <c r="D570" s="2" t="s">
        <v>738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2</v>
      </c>
      <c r="CP570">
        <f>+Casos_PN_CORR[[#This Row],[43988]]-Casos_PN_CORR[[#This Row],[43987]]</f>
        <v>0</v>
      </c>
      <c r="CQ570">
        <f>+Casos_PN_CORR[[#This Row],[43989]]-Casos_PN_CORR[[#This Row],[43988]]</f>
        <v>-2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  <c r="CT570">
        <f>+Casos_PN_CORR[[#This Row],[43992]]-Casos_PN_CORR[[#This Row],[43991]]</f>
        <v>0</v>
      </c>
      <c r="CU570">
        <f>+Casos_PN_CORR[[#This Row],[43993]]-Casos_PN_CORR[[#This Row],[43992]]</f>
        <v>0</v>
      </c>
    </row>
    <row r="571" spans="1:99">
      <c r="A571">
        <v>80801</v>
      </c>
      <c r="B571" s="2" t="s">
        <v>99</v>
      </c>
      <c r="C571" s="2" t="s">
        <v>99</v>
      </c>
      <c r="D571" s="2" t="s">
        <v>194</v>
      </c>
      <c r="E571" s="4">
        <f t="shared" si="8"/>
        <v>0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0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0</v>
      </c>
      <c r="CT571">
        <f>+Casos_PN_CORR[[#This Row],[43992]]-Casos_PN_CORR[[#This Row],[43991]]</f>
        <v>0</v>
      </c>
      <c r="CU571">
        <f>+Casos_PN_CORR[[#This Row],[43993]]-Casos_PN_CORR[[#This Row],[43992]]</f>
        <v>0</v>
      </c>
    </row>
    <row r="572" spans="1:99">
      <c r="A572">
        <v>41104</v>
      </c>
      <c r="B572" s="2" t="s">
        <v>154</v>
      </c>
      <c r="C572" s="2" t="s">
        <v>258</v>
      </c>
      <c r="D572" s="2" t="s">
        <v>258</v>
      </c>
      <c r="E572" s="4">
        <f t="shared" si="8"/>
        <v>0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0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0</v>
      </c>
      <c r="CT572">
        <f>+Casos_PN_CORR[[#This Row],[43992]]-Casos_PN_CORR[[#This Row],[43991]]</f>
        <v>0</v>
      </c>
      <c r="CU572">
        <f>+Casos_PN_CORR[[#This Row],[43993]]-Casos_PN_CORR[[#This Row],[43992]]</f>
        <v>0</v>
      </c>
    </row>
    <row r="573" spans="1:99">
      <c r="A573">
        <v>80809</v>
      </c>
      <c r="B573" s="2" t="s">
        <v>99</v>
      </c>
      <c r="C573" s="2" t="s">
        <v>99</v>
      </c>
      <c r="D573" s="2" t="s">
        <v>118</v>
      </c>
      <c r="E573" s="4">
        <f t="shared" si="8"/>
        <v>0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0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0</v>
      </c>
      <c r="CT573">
        <f>+Casos_PN_CORR[[#This Row],[43992]]-Casos_PN_CORR[[#This Row],[43991]]</f>
        <v>0</v>
      </c>
      <c r="CU573">
        <f>+Casos_PN_CORR[[#This Row],[43993]]-Casos_PN_CORR[[#This Row],[43992]]</f>
        <v>0</v>
      </c>
    </row>
    <row r="574" spans="1:99">
      <c r="A574">
        <v>90801</v>
      </c>
      <c r="B574" s="2" t="s">
        <v>114</v>
      </c>
      <c r="C574" s="2" t="s">
        <v>118</v>
      </c>
      <c r="D574" s="2" t="s">
        <v>264</v>
      </c>
      <c r="E574" s="4">
        <f t="shared" si="8"/>
        <v>0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0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0</v>
      </c>
      <c r="CT574">
        <f>+Casos_PN_CORR[[#This Row],[43992]]-Casos_PN_CORR[[#This Row],[43991]]</f>
        <v>0</v>
      </c>
      <c r="CU574">
        <f>+Casos_PN_CORR[[#This Row],[43993]]-Casos_PN_CORR[[#This Row],[43992]]</f>
        <v>0</v>
      </c>
    </row>
    <row r="575" spans="1:99">
      <c r="A575">
        <v>40515</v>
      </c>
      <c r="B575" s="2" t="s">
        <v>154</v>
      </c>
      <c r="C575" s="2" t="s">
        <v>236</v>
      </c>
      <c r="D575" s="2" t="s">
        <v>277</v>
      </c>
      <c r="E575" s="4">
        <f t="shared" si="8"/>
        <v>0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0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  <c r="CT575">
        <f>+Casos_PN_CORR[[#This Row],[43992]]-Casos_PN_CORR[[#This Row],[43991]]</f>
        <v>0</v>
      </c>
      <c r="CU575">
        <f>+Casos_PN_CORR[[#This Row],[43993]]-Casos_PN_CORR[[#This Row],[43992]]</f>
        <v>0</v>
      </c>
    </row>
    <row r="576" spans="1:99">
      <c r="A576">
        <v>70219</v>
      </c>
      <c r="B576" s="2" t="s">
        <v>268</v>
      </c>
      <c r="C576" s="2" t="s">
        <v>348</v>
      </c>
      <c r="D576" s="2" t="s">
        <v>739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  <c r="CT576">
        <f>+Casos_PN_CORR[[#This Row],[43992]]-Casos_PN_CORR[[#This Row],[43991]]</f>
        <v>0</v>
      </c>
      <c r="CU576">
        <f>+Casos_PN_CORR[[#This Row],[43993]]-Casos_PN_CORR[[#This Row],[43992]]</f>
        <v>0</v>
      </c>
    </row>
    <row r="577" spans="1:99">
      <c r="A577">
        <v>90212</v>
      </c>
      <c r="B577" s="2" t="s">
        <v>114</v>
      </c>
      <c r="C577" s="2" t="s">
        <v>435</v>
      </c>
      <c r="D577" s="2" t="s">
        <v>739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  <c r="CT577">
        <f>+Casos_PN_CORR[[#This Row],[43992]]-Casos_PN_CORR[[#This Row],[43991]]</f>
        <v>0</v>
      </c>
      <c r="CU577">
        <f>+Casos_PN_CORR[[#This Row],[43993]]-Casos_PN_CORR[[#This Row],[43992]]</f>
        <v>0</v>
      </c>
    </row>
    <row r="578" spans="1:99">
      <c r="A578">
        <v>90305</v>
      </c>
      <c r="B578" s="2" t="s">
        <v>114</v>
      </c>
      <c r="C578" s="2" t="s">
        <v>284</v>
      </c>
      <c r="D578" s="2" t="s">
        <v>739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  <c r="CT578">
        <f>+Casos_PN_CORR[[#This Row],[43992]]-Casos_PN_CORR[[#This Row],[43991]]</f>
        <v>0</v>
      </c>
      <c r="CU578">
        <f>+Casos_PN_CORR[[#This Row],[43993]]-Casos_PN_CORR[[#This Row],[43992]]</f>
        <v>0</v>
      </c>
    </row>
    <row r="579" spans="1:99">
      <c r="A579">
        <v>90806</v>
      </c>
      <c r="B579" s="2" t="s">
        <v>114</v>
      </c>
      <c r="C579" s="2" t="s">
        <v>118</v>
      </c>
      <c r="D579" s="2" t="s">
        <v>739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  <c r="CT579">
        <f>+Casos_PN_CORR[[#This Row],[43992]]-Casos_PN_CORR[[#This Row],[43991]]</f>
        <v>0</v>
      </c>
      <c r="CU579">
        <f>+Casos_PN_CORR[[#This Row],[43993]]-Casos_PN_CORR[[#This Row],[43992]]</f>
        <v>0</v>
      </c>
    </row>
    <row r="580" spans="1:99">
      <c r="A580">
        <v>130909</v>
      </c>
      <c r="B580" s="2" t="s">
        <v>102</v>
      </c>
      <c r="C580" s="2" t="s">
        <v>322</v>
      </c>
      <c r="D580" s="2" t="s">
        <v>739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  <c r="CT580">
        <f>+Casos_PN_CORR[[#This Row],[43992]]-Casos_PN_CORR[[#This Row],[43991]]</f>
        <v>0</v>
      </c>
      <c r="CU580">
        <f>+Casos_PN_CORR[[#This Row],[43993]]-Casos_PN_CORR[[#This Row],[43992]]</f>
        <v>0</v>
      </c>
    </row>
    <row r="581" spans="1:99" ht="24">
      <c r="A581">
        <v>30601</v>
      </c>
      <c r="B581" s="2" t="s">
        <v>144</v>
      </c>
      <c r="C581" s="2" t="s">
        <v>145</v>
      </c>
      <c r="D581" s="2" t="s">
        <v>315</v>
      </c>
      <c r="E581" s="4">
        <f t="shared" si="9"/>
        <v>0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0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  <c r="CT581">
        <f>+Casos_PN_CORR[[#This Row],[43992]]-Casos_PN_CORR[[#This Row],[43991]]</f>
        <v>0</v>
      </c>
      <c r="CU581">
        <f>+Casos_PN_CORR[[#This Row],[43993]]-Casos_PN_CORR[[#This Row],[43992]]</f>
        <v>0</v>
      </c>
    </row>
    <row r="582" spans="1:99">
      <c r="A582">
        <v>30113</v>
      </c>
      <c r="B582" s="2" t="s">
        <v>144</v>
      </c>
      <c r="C582" s="2" t="s">
        <v>144</v>
      </c>
      <c r="D582" s="2" t="s">
        <v>178</v>
      </c>
      <c r="E582" s="4">
        <f t="shared" si="9"/>
        <v>0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0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0</v>
      </c>
      <c r="CT582">
        <f>+Casos_PN_CORR[[#This Row],[43992]]-Casos_PN_CORR[[#This Row],[43991]]</f>
        <v>0</v>
      </c>
      <c r="CU582">
        <f>+Casos_PN_CORR[[#This Row],[43993]]-Casos_PN_CORR[[#This Row],[43992]]</f>
        <v>0</v>
      </c>
    </row>
    <row r="583" spans="1:99">
      <c r="A583">
        <v>41204</v>
      </c>
      <c r="B583" s="2" t="s">
        <v>154</v>
      </c>
      <c r="C583" s="2" t="s">
        <v>430</v>
      </c>
      <c r="D583" s="2" t="s">
        <v>178</v>
      </c>
      <c r="E583" s="4">
        <f t="shared" si="9"/>
        <v>0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0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  <c r="CT583">
        <f>+Casos_PN_CORR[[#This Row],[43992]]-Casos_PN_CORR[[#This Row],[43991]]</f>
        <v>0</v>
      </c>
      <c r="CU583">
        <f>+Casos_PN_CORR[[#This Row],[43993]]-Casos_PN_CORR[[#This Row],[43992]]</f>
        <v>0</v>
      </c>
    </row>
    <row r="584" spans="1:99">
      <c r="A584">
        <v>90805</v>
      </c>
      <c r="B584" s="2" t="s">
        <v>114</v>
      </c>
      <c r="C584" s="2" t="s">
        <v>118</v>
      </c>
      <c r="D584" s="2" t="s">
        <v>178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  <c r="CT584">
        <f>+Casos_PN_CORR[[#This Row],[43992]]-Casos_PN_CORR[[#This Row],[43991]]</f>
        <v>0</v>
      </c>
      <c r="CU584">
        <f>+Casos_PN_CORR[[#This Row],[43993]]-Casos_PN_CORR[[#This Row],[43992]]</f>
        <v>0</v>
      </c>
    </row>
    <row r="585" spans="1:99">
      <c r="A585">
        <v>60105</v>
      </c>
      <c r="B585" s="2" t="s">
        <v>158</v>
      </c>
      <c r="C585" s="2" t="s">
        <v>297</v>
      </c>
      <c r="D585" s="2" t="s">
        <v>367</v>
      </c>
      <c r="E585" s="4">
        <f t="shared" si="9"/>
        <v>0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0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  <c r="CT585">
        <f>+Casos_PN_CORR[[#This Row],[43992]]-Casos_PN_CORR[[#This Row],[43991]]</f>
        <v>0</v>
      </c>
      <c r="CU585">
        <f>+Casos_PN_CORR[[#This Row],[43993]]-Casos_PN_CORR[[#This Row],[43992]]</f>
        <v>0</v>
      </c>
    </row>
    <row r="586" spans="1:99">
      <c r="A586">
        <v>20208</v>
      </c>
      <c r="B586" s="2" t="s">
        <v>212</v>
      </c>
      <c r="C586" s="2" t="s">
        <v>217</v>
      </c>
      <c r="D586" s="2" t="s">
        <v>740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  <c r="CT586">
        <f>+Casos_PN_CORR[[#This Row],[43992]]-Casos_PN_CORR[[#This Row],[43991]]</f>
        <v>0</v>
      </c>
      <c r="CU586">
        <f>+Casos_PN_CORR[[#This Row],[43993]]-Casos_PN_CORR[[#This Row],[43992]]</f>
        <v>0</v>
      </c>
    </row>
    <row r="587" spans="1:99">
      <c r="A587">
        <v>30603</v>
      </c>
      <c r="B587" s="2" t="s">
        <v>144</v>
      </c>
      <c r="C587" s="2" t="s">
        <v>145</v>
      </c>
      <c r="D587" s="2" t="s">
        <v>741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  <c r="CT587">
        <f>+Casos_PN_CORR[[#This Row],[43992]]-Casos_PN_CORR[[#This Row],[43991]]</f>
        <v>0</v>
      </c>
      <c r="CU587">
        <f>+Casos_PN_CORR[[#This Row],[43993]]-Casos_PN_CORR[[#This Row],[43992]]</f>
        <v>0</v>
      </c>
    </row>
    <row r="588" spans="1:99">
      <c r="A588">
        <v>41205</v>
      </c>
      <c r="B588" s="2" t="s">
        <v>154</v>
      </c>
      <c r="C588" s="2" t="s">
        <v>430</v>
      </c>
      <c r="D588" s="2" t="s">
        <v>430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  <c r="CT588">
        <f>+Casos_PN_CORR[[#This Row],[43992]]-Casos_PN_CORR[[#This Row],[43991]]</f>
        <v>0</v>
      </c>
      <c r="CU588">
        <f>+Casos_PN_CORR[[#This Row],[43993]]-Casos_PN_CORR[[#This Row],[43992]]</f>
        <v>0</v>
      </c>
    </row>
    <row r="589" spans="1:99">
      <c r="A589">
        <v>90306</v>
      </c>
      <c r="B589" s="2" t="s">
        <v>114</v>
      </c>
      <c r="C589" s="2" t="s">
        <v>284</v>
      </c>
      <c r="D589" s="2" t="s">
        <v>742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  <c r="CT589">
        <f>+Casos_PN_CORR[[#This Row],[43992]]-Casos_PN_CORR[[#This Row],[43991]]</f>
        <v>0</v>
      </c>
      <c r="CU589">
        <f>+Casos_PN_CORR[[#This Row],[43993]]-Casos_PN_CORR[[#This Row],[43992]]</f>
        <v>0</v>
      </c>
    </row>
    <row r="590" spans="1:99">
      <c r="A590">
        <v>80818</v>
      </c>
      <c r="B590" s="2" t="s">
        <v>99</v>
      </c>
      <c r="C590" s="2" t="s">
        <v>99</v>
      </c>
      <c r="D590" s="2" t="s">
        <v>169</v>
      </c>
      <c r="E590" s="4">
        <f t="shared" si="9"/>
        <v>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0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0</v>
      </c>
      <c r="CT590">
        <f>+Casos_PN_CORR[[#This Row],[43992]]-Casos_PN_CORR[[#This Row],[43991]]</f>
        <v>0</v>
      </c>
      <c r="CU590">
        <f>+Casos_PN_CORR[[#This Row],[43993]]-Casos_PN_CORR[[#This Row],[43992]]</f>
        <v>0</v>
      </c>
    </row>
    <row r="591" spans="1:99">
      <c r="A591">
        <v>90510</v>
      </c>
      <c r="B591" s="2" t="s">
        <v>114</v>
      </c>
      <c r="C591" s="2" t="s">
        <v>308</v>
      </c>
      <c r="D591" s="2" t="s">
        <v>180</v>
      </c>
      <c r="E591" s="4">
        <f t="shared" si="9"/>
        <v>0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0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0</v>
      </c>
      <c r="CT591">
        <f>+Casos_PN_CORR[[#This Row],[43992]]-Casos_PN_CORR[[#This Row],[43991]]</f>
        <v>0</v>
      </c>
      <c r="CU591">
        <f>+Casos_PN_CORR[[#This Row],[43993]]-Casos_PN_CORR[[#This Row],[43992]]</f>
        <v>0</v>
      </c>
    </row>
    <row r="592" spans="1:99">
      <c r="A592">
        <v>91011</v>
      </c>
      <c r="B592" s="2" t="s">
        <v>114</v>
      </c>
      <c r="C592" s="2" t="s">
        <v>115</v>
      </c>
      <c r="D592" s="2" t="s">
        <v>180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  <c r="CT592">
        <f>+Casos_PN_CORR[[#This Row],[43992]]-Casos_PN_CORR[[#This Row],[43991]]</f>
        <v>0</v>
      </c>
      <c r="CU592">
        <f>+Casos_PN_CORR[[#This Row],[43993]]-Casos_PN_CORR[[#This Row],[43992]]</f>
        <v>0</v>
      </c>
    </row>
    <row r="593" spans="1:99">
      <c r="A593">
        <v>70220</v>
      </c>
      <c r="B593" s="2" t="s">
        <v>268</v>
      </c>
      <c r="C593" s="2" t="s">
        <v>348</v>
      </c>
      <c r="D593" s="2" t="s">
        <v>743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  <c r="CT593">
        <f>+Casos_PN_CORR[[#This Row],[43992]]-Casos_PN_CORR[[#This Row],[43991]]</f>
        <v>0</v>
      </c>
      <c r="CU593">
        <f>+Casos_PN_CORR[[#This Row],[43993]]-Casos_PN_CORR[[#This Row],[43992]]</f>
        <v>0</v>
      </c>
    </row>
    <row r="594" spans="1:99">
      <c r="A594">
        <v>80201</v>
      </c>
      <c r="B594" s="2" t="s">
        <v>99</v>
      </c>
      <c r="C594" s="2" t="s">
        <v>612</v>
      </c>
      <c r="D594" s="2" t="s">
        <v>744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  <c r="CT594">
        <f>+Casos_PN_CORR[[#This Row],[43992]]-Casos_PN_CORR[[#This Row],[43991]]</f>
        <v>0</v>
      </c>
      <c r="CU594">
        <f>+Casos_PN_CORR[[#This Row],[43993]]-Casos_PN_CORR[[#This Row],[43992]]</f>
        <v>0</v>
      </c>
    </row>
    <row r="595" spans="1:99">
      <c r="A595">
        <v>40609</v>
      </c>
      <c r="B595" s="2" t="s">
        <v>154</v>
      </c>
      <c r="C595" s="2" t="s">
        <v>171</v>
      </c>
      <c r="D595" s="2" t="s">
        <v>368</v>
      </c>
      <c r="E595" s="4">
        <f t="shared" si="9"/>
        <v>0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0</v>
      </c>
      <c r="CT595">
        <f>+Casos_PN_CORR[[#This Row],[43992]]-Casos_PN_CORR[[#This Row],[43991]]</f>
        <v>0</v>
      </c>
      <c r="CU595">
        <f>+Casos_PN_CORR[[#This Row],[43993]]-Casos_PN_CORR[[#This Row],[43992]]</f>
        <v>0</v>
      </c>
    </row>
    <row r="596" spans="1:99">
      <c r="A596">
        <v>40610</v>
      </c>
      <c r="B596" s="2" t="s">
        <v>154</v>
      </c>
      <c r="C596" s="2" t="s">
        <v>171</v>
      </c>
      <c r="D596" s="2" t="s">
        <v>244</v>
      </c>
      <c r="E596" s="4">
        <f t="shared" si="9"/>
        <v>0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0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  <c r="CT596">
        <f>+Casos_PN_CORR[[#This Row],[43992]]-Casos_PN_CORR[[#This Row],[43991]]</f>
        <v>0</v>
      </c>
      <c r="CU596">
        <f>+Casos_PN_CORR[[#This Row],[43993]]-Casos_PN_CORR[[#This Row],[43992]]</f>
        <v>0</v>
      </c>
    </row>
    <row r="597" spans="1:99">
      <c r="A597">
        <v>120904</v>
      </c>
      <c r="B597" s="2" t="s">
        <v>191</v>
      </c>
      <c r="C597" s="2" t="s">
        <v>449</v>
      </c>
      <c r="D597" s="2" t="s">
        <v>745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  <c r="CT597">
        <f>+Casos_PN_CORR[[#This Row],[43992]]-Casos_PN_CORR[[#This Row],[43991]]</f>
        <v>0</v>
      </c>
      <c r="CU597">
        <f>+Casos_PN_CORR[[#This Row],[43993]]-Casos_PN_CORR[[#This Row],[43992]]</f>
        <v>0</v>
      </c>
    </row>
    <row r="598" spans="1:99">
      <c r="A598">
        <v>91006</v>
      </c>
      <c r="B598" s="2" t="s">
        <v>114</v>
      </c>
      <c r="C598" s="2" t="s">
        <v>115</v>
      </c>
      <c r="D598" s="2" t="s">
        <v>294</v>
      </c>
      <c r="E598" s="4">
        <f t="shared" si="9"/>
        <v>0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0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  <c r="CT598">
        <f>+Casos_PN_CORR[[#This Row],[43992]]-Casos_PN_CORR[[#This Row],[43991]]</f>
        <v>0</v>
      </c>
      <c r="CU598">
        <f>+Casos_PN_CORR[[#This Row],[43993]]-Casos_PN_CORR[[#This Row],[43992]]</f>
        <v>0</v>
      </c>
    </row>
    <row r="599" spans="1:99">
      <c r="A599">
        <v>70311</v>
      </c>
      <c r="B599" s="2" t="s">
        <v>268</v>
      </c>
      <c r="C599" s="2" t="s">
        <v>268</v>
      </c>
      <c r="D599" s="2" t="s">
        <v>131</v>
      </c>
      <c r="E599" s="4">
        <f t="shared" si="9"/>
        <v>0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0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0</v>
      </c>
      <c r="CT599">
        <f>+Casos_PN_CORR[[#This Row],[43992]]-Casos_PN_CORR[[#This Row],[43991]]</f>
        <v>0</v>
      </c>
      <c r="CU599">
        <f>+Casos_PN_CORR[[#This Row],[43993]]-Casos_PN_CORR[[#This Row],[43992]]</f>
        <v>0</v>
      </c>
    </row>
    <row r="600" spans="1:99">
      <c r="A600">
        <v>80803</v>
      </c>
      <c r="B600" s="2" t="s">
        <v>99</v>
      </c>
      <c r="C600" s="2" t="s">
        <v>99</v>
      </c>
      <c r="D600" s="2" t="s">
        <v>131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  <c r="CT600">
        <f>+Casos_PN_CORR[[#This Row],[43992]]-Casos_PN_CORR[[#This Row],[43991]]</f>
        <v>0</v>
      </c>
      <c r="CU600">
        <f>+Casos_PN_CORR[[#This Row],[43993]]-Casos_PN_CORR[[#This Row],[43992]]</f>
        <v>0</v>
      </c>
    </row>
    <row r="601" spans="1:99" ht="36">
      <c r="A601">
        <v>120901</v>
      </c>
      <c r="B601" s="2" t="s">
        <v>191</v>
      </c>
      <c r="C601" s="2" t="s">
        <v>449</v>
      </c>
      <c r="D601" s="2" t="s">
        <v>746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  <c r="CT601">
        <f>+Casos_PN_CORR[[#This Row],[43992]]-Casos_PN_CORR[[#This Row],[43991]]</f>
        <v>0</v>
      </c>
      <c r="CU601">
        <f>+Casos_PN_CORR[[#This Row],[43993]]-Casos_PN_CORR[[#This Row],[43992]]</f>
        <v>0</v>
      </c>
    </row>
    <row r="602" spans="1:99">
      <c r="A602">
        <v>41008</v>
      </c>
      <c r="B602" s="2" t="s">
        <v>154</v>
      </c>
      <c r="C602" s="2" t="s">
        <v>339</v>
      </c>
      <c r="D602" s="2" t="s">
        <v>278</v>
      </c>
      <c r="E602" s="4">
        <f t="shared" si="9"/>
        <v>0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0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  <c r="CT602">
        <f>+Casos_PN_CORR[[#This Row],[43992]]-Casos_PN_CORR[[#This Row],[43991]]</f>
        <v>0</v>
      </c>
      <c r="CU602">
        <f>+Casos_PN_CORR[[#This Row],[43993]]-Casos_PN_CORR[[#This Row],[43992]]</f>
        <v>0</v>
      </c>
    </row>
    <row r="603" spans="1:99">
      <c r="A603">
        <v>130104</v>
      </c>
      <c r="B603" s="2" t="s">
        <v>102</v>
      </c>
      <c r="C603" s="2" t="s">
        <v>103</v>
      </c>
      <c r="D603" s="2" t="s">
        <v>278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  <c r="CT603">
        <f>+Casos_PN_CORR[[#This Row],[43992]]-Casos_PN_CORR[[#This Row],[43991]]</f>
        <v>0</v>
      </c>
      <c r="CU603">
        <f>+Casos_PN_CORR[[#This Row],[43993]]-Casos_PN_CORR[[#This Row],[43992]]</f>
        <v>0</v>
      </c>
    </row>
    <row r="604" spans="1:99">
      <c r="A604">
        <v>41006</v>
      </c>
      <c r="B604" s="2" t="s">
        <v>154</v>
      </c>
      <c r="C604" s="2" t="s">
        <v>339</v>
      </c>
      <c r="D604" s="2" t="s">
        <v>747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  <c r="CT604">
        <f>+Casos_PN_CORR[[#This Row],[43992]]-Casos_PN_CORR[[#This Row],[43991]]</f>
        <v>0</v>
      </c>
      <c r="CU604">
        <f>+Casos_PN_CORR[[#This Row],[43993]]-Casos_PN_CORR[[#This Row],[43992]]</f>
        <v>0</v>
      </c>
    </row>
    <row r="605" spans="1:99">
      <c r="A605">
        <v>41105</v>
      </c>
      <c r="B605" s="2" t="s">
        <v>154</v>
      </c>
      <c r="C605" s="2" t="s">
        <v>258</v>
      </c>
      <c r="D605" s="2" t="s">
        <v>747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  <c r="CT605">
        <f>+Casos_PN_CORR[[#This Row],[43992]]-Casos_PN_CORR[[#This Row],[43991]]</f>
        <v>0</v>
      </c>
      <c r="CU605">
        <f>+Casos_PN_CORR[[#This Row],[43993]]-Casos_PN_CORR[[#This Row],[43992]]</f>
        <v>0</v>
      </c>
    </row>
    <row r="606" spans="1:99">
      <c r="A606">
        <v>80506</v>
      </c>
      <c r="B606" s="2" t="s">
        <v>99</v>
      </c>
      <c r="C606" s="2" t="s">
        <v>134</v>
      </c>
      <c r="D606" s="2" t="s">
        <v>748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  <c r="CT606">
        <f>+Casos_PN_CORR[[#This Row],[43992]]-Casos_PN_CORR[[#This Row],[43991]]</f>
        <v>0</v>
      </c>
      <c r="CU606">
        <f>+Casos_PN_CORR[[#This Row],[43993]]-Casos_PN_CORR[[#This Row],[43992]]</f>
        <v>0</v>
      </c>
    </row>
    <row r="607" spans="1:99">
      <c r="A607">
        <v>50316</v>
      </c>
      <c r="B607" s="2" t="s">
        <v>151</v>
      </c>
      <c r="C607" s="2" t="s">
        <v>181</v>
      </c>
      <c r="D607" s="2" t="s">
        <v>182</v>
      </c>
      <c r="E607" s="4">
        <f t="shared" si="9"/>
        <v>0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0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0</v>
      </c>
      <c r="CT607">
        <f>+Casos_PN_CORR[[#This Row],[43992]]-Casos_PN_CORR[[#This Row],[43991]]</f>
        <v>0</v>
      </c>
      <c r="CU607">
        <f>+Casos_PN_CORR[[#This Row],[43993]]-Casos_PN_CORR[[#This Row],[43992]]</f>
        <v>0</v>
      </c>
    </row>
    <row r="608" spans="1:99">
      <c r="A608">
        <v>90901</v>
      </c>
      <c r="B608" s="2" t="s">
        <v>114</v>
      </c>
      <c r="C608" s="2" t="s">
        <v>181</v>
      </c>
      <c r="D608" s="2" t="s">
        <v>182</v>
      </c>
      <c r="E608" s="4">
        <f t="shared" si="9"/>
        <v>0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0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  <c r="CT608">
        <f>+Casos_PN_CORR[[#This Row],[43992]]-Casos_PN_CORR[[#This Row],[43991]]</f>
        <v>0</v>
      </c>
      <c r="CU608">
        <f>+Casos_PN_CORR[[#This Row],[43993]]-Casos_PN_CORR[[#This Row],[43992]]</f>
        <v>0</v>
      </c>
    </row>
    <row r="609" spans="1:99">
      <c r="A609">
        <v>30507</v>
      </c>
      <c r="B609" s="2" t="s">
        <v>144</v>
      </c>
      <c r="C609" s="2" t="s">
        <v>410</v>
      </c>
      <c r="D609" s="2" t="s">
        <v>410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  <c r="CT609">
        <f>+Casos_PN_CORR[[#This Row],[43992]]-Casos_PN_CORR[[#This Row],[43991]]</f>
        <v>0</v>
      </c>
      <c r="CU609">
        <f>+Casos_PN_CORR[[#This Row],[43993]]-Casos_PN_CORR[[#This Row],[43992]]</f>
        <v>0</v>
      </c>
    </row>
    <row r="610" spans="1:99">
      <c r="A610">
        <v>40905</v>
      </c>
      <c r="B610" s="2" t="s">
        <v>154</v>
      </c>
      <c r="C610" s="2" t="s">
        <v>361</v>
      </c>
      <c r="D610" s="2" t="s">
        <v>749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  <c r="CT610">
        <f>+Casos_PN_CORR[[#This Row],[43992]]-Casos_PN_CORR[[#This Row],[43991]]</f>
        <v>0</v>
      </c>
      <c r="CU610">
        <f>+Casos_PN_CORR[[#This Row],[43993]]-Casos_PN_CORR[[#This Row],[43992]]</f>
        <v>0</v>
      </c>
    </row>
    <row r="611" spans="1:99">
      <c r="A611">
        <v>60701</v>
      </c>
      <c r="B611" s="2" t="s">
        <v>158</v>
      </c>
      <c r="C611" s="2" t="s">
        <v>353</v>
      </c>
      <c r="D611" s="2" t="s">
        <v>369</v>
      </c>
      <c r="E611" s="4">
        <f t="shared" si="9"/>
        <v>0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0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  <c r="CT611">
        <f>+Casos_PN_CORR[[#This Row],[43992]]-Casos_PN_CORR[[#This Row],[43991]]</f>
        <v>0</v>
      </c>
      <c r="CU611">
        <f>+Casos_PN_CORR[[#This Row],[43993]]-Casos_PN_CORR[[#This Row],[43992]]</f>
        <v>0</v>
      </c>
    </row>
    <row r="612" spans="1:99">
      <c r="A612">
        <v>40508</v>
      </c>
      <c r="B612" s="2" t="s">
        <v>154</v>
      </c>
      <c r="C612" s="2" t="s">
        <v>236</v>
      </c>
      <c r="D612" s="2" t="s">
        <v>375</v>
      </c>
      <c r="E612" s="4">
        <f t="shared" si="9"/>
        <v>0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0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  <c r="CT612">
        <f>+Casos_PN_CORR[[#This Row],[43992]]-Casos_PN_CORR[[#This Row],[43991]]</f>
        <v>0</v>
      </c>
      <c r="CU612">
        <f>+Casos_PN_CORR[[#This Row],[43993]]-Casos_PN_CORR[[#This Row],[43992]]</f>
        <v>0</v>
      </c>
    </row>
    <row r="613" spans="1:99">
      <c r="A613">
        <v>20209</v>
      </c>
      <c r="B613" s="2" t="s">
        <v>212</v>
      </c>
      <c r="C613" s="2" t="s">
        <v>217</v>
      </c>
      <c r="D613" s="2" t="s">
        <v>279</v>
      </c>
      <c r="E613" s="4">
        <f t="shared" si="9"/>
        <v>0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0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0</v>
      </c>
      <c r="CT613">
        <f>+Casos_PN_CORR[[#This Row],[43992]]-Casos_PN_CORR[[#This Row],[43991]]</f>
        <v>0</v>
      </c>
      <c r="CU613">
        <f>+Casos_PN_CORR[[#This Row],[43993]]-Casos_PN_CORR[[#This Row],[43992]]</f>
        <v>0</v>
      </c>
    </row>
    <row r="614" spans="1:99">
      <c r="A614">
        <v>130718</v>
      </c>
      <c r="B614" s="2" t="s">
        <v>102</v>
      </c>
      <c r="C614" s="2" t="s">
        <v>138</v>
      </c>
      <c r="D614" s="2" t="s">
        <v>279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  <c r="CT614">
        <f>+Casos_PN_CORR[[#This Row],[43992]]-Casos_PN_CORR[[#This Row],[43991]]</f>
        <v>0</v>
      </c>
      <c r="CU614">
        <f>+Casos_PN_CORR[[#This Row],[43993]]-Casos_PN_CORR[[#This Row],[43992]]</f>
        <v>0</v>
      </c>
    </row>
    <row r="615" spans="1:99">
      <c r="A615">
        <v>30114</v>
      </c>
      <c r="B615" s="2" t="s">
        <v>144</v>
      </c>
      <c r="C615" s="2" t="s">
        <v>144</v>
      </c>
      <c r="D615" s="2" t="s">
        <v>440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  <c r="CT615">
        <f>+Casos_PN_CORR[[#This Row],[43992]]-Casos_PN_CORR[[#This Row],[43991]]</f>
        <v>0</v>
      </c>
      <c r="CU615">
        <f>+Casos_PN_CORR[[#This Row],[43993]]-Casos_PN_CORR[[#This Row],[43992]]</f>
        <v>0</v>
      </c>
    </row>
    <row r="616" spans="1:99">
      <c r="A616">
        <v>40509</v>
      </c>
      <c r="B616" s="2" t="s">
        <v>154</v>
      </c>
      <c r="C616" s="2" t="s">
        <v>236</v>
      </c>
      <c r="D616" s="2" t="s">
        <v>440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  <c r="CT616">
        <f>+Casos_PN_CORR[[#This Row],[43992]]-Casos_PN_CORR[[#This Row],[43991]]</f>
        <v>0</v>
      </c>
      <c r="CU616">
        <f>+Casos_PN_CORR[[#This Row],[43993]]-Casos_PN_CORR[[#This Row],[43992]]</f>
        <v>0</v>
      </c>
    </row>
    <row r="617" spans="1:99">
      <c r="A617">
        <v>130313</v>
      </c>
      <c r="B617" s="2" t="s">
        <v>102</v>
      </c>
      <c r="C617" s="2" t="s">
        <v>222</v>
      </c>
      <c r="D617" s="2" t="s">
        <v>440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  <c r="CT617">
        <f>+Casos_PN_CORR[[#This Row],[43992]]-Casos_PN_CORR[[#This Row],[43991]]</f>
        <v>0</v>
      </c>
      <c r="CU617">
        <f>+Casos_PN_CORR[[#This Row],[43993]]-Casos_PN_CORR[[#This Row],[43992]]</f>
        <v>0</v>
      </c>
    </row>
    <row r="618" spans="1:99">
      <c r="A618">
        <v>91001</v>
      </c>
      <c r="B618" s="2" t="s">
        <v>114</v>
      </c>
      <c r="C618" s="2" t="s">
        <v>115</v>
      </c>
      <c r="D618" s="2" t="s">
        <v>116</v>
      </c>
      <c r="E618" s="4">
        <f t="shared" si="9"/>
        <v>0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0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0</v>
      </c>
      <c r="CT618">
        <f>+Casos_PN_CORR[[#This Row],[43992]]-Casos_PN_CORR[[#This Row],[43991]]</f>
        <v>0</v>
      </c>
      <c r="CU618">
        <f>+Casos_PN_CORR[[#This Row],[43993]]-Casos_PN_CORR[[#This Row],[43992]]</f>
        <v>0</v>
      </c>
    </row>
    <row r="619" spans="1:99">
      <c r="A619">
        <v>91015</v>
      </c>
      <c r="B619" s="2" t="s">
        <v>114</v>
      </c>
      <c r="C619" s="2" t="s">
        <v>115</v>
      </c>
      <c r="D619" s="2" t="s">
        <v>750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  <c r="CT619">
        <f>+Casos_PN_CORR[[#This Row],[43992]]-Casos_PN_CORR[[#This Row],[43991]]</f>
        <v>0</v>
      </c>
      <c r="CU619">
        <f>+Casos_PN_CORR[[#This Row],[43993]]-Casos_PN_CORR[[#This Row],[43992]]</f>
        <v>0</v>
      </c>
    </row>
    <row r="620" spans="1:99">
      <c r="A620">
        <v>91016</v>
      </c>
      <c r="B620" s="2" t="s">
        <v>114</v>
      </c>
      <c r="C620" s="2" t="s">
        <v>115</v>
      </c>
      <c r="D620" s="2" t="s">
        <v>751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  <c r="CT620">
        <f>+Casos_PN_CORR[[#This Row],[43992]]-Casos_PN_CORR[[#This Row],[43991]]</f>
        <v>0</v>
      </c>
      <c r="CU620">
        <f>+Casos_PN_CORR[[#This Row],[43993]]-Casos_PN_CORR[[#This Row],[43992]]</f>
        <v>0</v>
      </c>
    </row>
    <row r="621" spans="1:99">
      <c r="A621">
        <v>40510</v>
      </c>
      <c r="B621" s="2" t="s">
        <v>154</v>
      </c>
      <c r="C621" s="2" t="s">
        <v>236</v>
      </c>
      <c r="D621" s="2" t="s">
        <v>370</v>
      </c>
      <c r="E621" s="4">
        <f t="shared" si="9"/>
        <v>0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0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0</v>
      </c>
      <c r="CT621">
        <f>+Casos_PN_CORR[[#This Row],[43992]]-Casos_PN_CORR[[#This Row],[43991]]</f>
        <v>0</v>
      </c>
      <c r="CU621">
        <f>+Casos_PN_CORR[[#This Row],[43993]]-Casos_PN_CORR[[#This Row],[43992]]</f>
        <v>0</v>
      </c>
    </row>
    <row r="622" spans="1:99">
      <c r="A622">
        <v>70221</v>
      </c>
      <c r="B622" s="2" t="s">
        <v>268</v>
      </c>
      <c r="C622" s="2" t="s">
        <v>348</v>
      </c>
      <c r="D622" s="2" t="s">
        <v>370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  <c r="CT622">
        <f>+Casos_PN_CORR[[#This Row],[43992]]-Casos_PN_CORR[[#This Row],[43991]]</f>
        <v>0</v>
      </c>
      <c r="CU622">
        <f>+Casos_PN_CORR[[#This Row],[43993]]-Casos_PN_CORR[[#This Row],[43992]]</f>
        <v>0</v>
      </c>
    </row>
    <row r="623" spans="1:99">
      <c r="A623">
        <v>40107</v>
      </c>
      <c r="B623" s="2" t="s">
        <v>154</v>
      </c>
      <c r="C623" s="2" t="s">
        <v>155</v>
      </c>
      <c r="D623" s="2" t="s">
        <v>376</v>
      </c>
      <c r="E623" s="4">
        <f t="shared" si="9"/>
        <v>0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0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  <c r="CT623">
        <f>+Casos_PN_CORR[[#This Row],[43992]]-Casos_PN_CORR[[#This Row],[43991]]</f>
        <v>0</v>
      </c>
      <c r="CU623">
        <f>+Casos_PN_CORR[[#This Row],[43993]]-Casos_PN_CORR[[#This Row],[43992]]</f>
        <v>0</v>
      </c>
    </row>
    <row r="624" spans="1:99">
      <c r="A624">
        <v>70222</v>
      </c>
      <c r="B624" s="2" t="s">
        <v>268</v>
      </c>
      <c r="C624" s="2" t="s">
        <v>348</v>
      </c>
      <c r="D624" s="2" t="s">
        <v>752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  <c r="CT624">
        <f>+Casos_PN_CORR[[#This Row],[43992]]-Casos_PN_CORR[[#This Row],[43991]]</f>
        <v>0</v>
      </c>
      <c r="CU624">
        <f>+Casos_PN_CORR[[#This Row],[43993]]-Casos_PN_CORR[[#This Row],[43992]]</f>
        <v>0</v>
      </c>
    </row>
    <row r="625" spans="1:99">
      <c r="A625">
        <v>50110</v>
      </c>
      <c r="B625" s="2" t="s">
        <v>151</v>
      </c>
      <c r="C625" s="2" t="s">
        <v>269</v>
      </c>
      <c r="D625" s="2" t="s">
        <v>753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  <c r="CT625">
        <f>+Casos_PN_CORR[[#This Row],[43992]]-Casos_PN_CORR[[#This Row],[43991]]</f>
        <v>0</v>
      </c>
      <c r="CU625">
        <f>+Casos_PN_CORR[[#This Row],[43993]]-Casos_PN_CORR[[#This Row],[43992]]</f>
        <v>0</v>
      </c>
    </row>
    <row r="626" spans="1:99">
      <c r="A626">
        <v>120311</v>
      </c>
      <c r="B626" s="2" t="s">
        <v>191</v>
      </c>
      <c r="C626" s="2" t="s">
        <v>380</v>
      </c>
      <c r="D626" s="2" t="s">
        <v>754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  <c r="CT626">
        <f>+Casos_PN_CORR[[#This Row],[43992]]-Casos_PN_CORR[[#This Row],[43991]]</f>
        <v>0</v>
      </c>
      <c r="CU626">
        <f>+Casos_PN_CORR[[#This Row],[43993]]-Casos_PN_CORR[[#This Row],[43992]]</f>
        <v>0</v>
      </c>
    </row>
    <row r="627" spans="1:99">
      <c r="A627">
        <v>40514</v>
      </c>
      <c r="B627" s="2" t="s">
        <v>154</v>
      </c>
      <c r="C627" s="2" t="s">
        <v>236</v>
      </c>
      <c r="D627" s="2" t="s">
        <v>755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  <c r="CT627">
        <f>+Casos_PN_CORR[[#This Row],[43992]]-Casos_PN_CORR[[#This Row],[43991]]</f>
        <v>0</v>
      </c>
      <c r="CU627">
        <f>+Casos_PN_CORR[[#This Row],[43993]]-Casos_PN_CORR[[#This Row],[43992]]</f>
        <v>0</v>
      </c>
    </row>
    <row r="628" spans="1:99">
      <c r="A628">
        <v>120101</v>
      </c>
      <c r="B628" s="2" t="s">
        <v>191</v>
      </c>
      <c r="C628" s="2" t="s">
        <v>289</v>
      </c>
      <c r="D628" s="2" t="s">
        <v>292</v>
      </c>
      <c r="E628" s="4">
        <f t="shared" si="9"/>
        <v>0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0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  <c r="CT628">
        <f>+Casos_PN_CORR[[#This Row],[43992]]-Casos_PN_CORR[[#This Row],[43991]]</f>
        <v>0</v>
      </c>
      <c r="CU628">
        <f>+Casos_PN_CORR[[#This Row],[43993]]-Casos_PN_CORR[[#This Row],[43992]]</f>
        <v>0</v>
      </c>
    </row>
    <row r="629" spans="1:99">
      <c r="A629">
        <v>91101</v>
      </c>
      <c r="B629" s="2" t="s">
        <v>114</v>
      </c>
      <c r="C629" s="2" t="s">
        <v>186</v>
      </c>
      <c r="D629" s="2" t="s">
        <v>187</v>
      </c>
      <c r="E629" s="4">
        <f t="shared" si="9"/>
        <v>0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0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0</v>
      </c>
      <c r="CT629">
        <f>+Casos_PN_CORR[[#This Row],[43992]]-Casos_PN_CORR[[#This Row],[43991]]</f>
        <v>0</v>
      </c>
      <c r="CU629">
        <f>+Casos_PN_CORR[[#This Row],[43993]]-Casos_PN_CORR[[#This Row],[43992]]</f>
        <v>0</v>
      </c>
    </row>
    <row r="630" spans="1:99">
      <c r="A630">
        <v>130411</v>
      </c>
      <c r="B630" s="2" t="s">
        <v>102</v>
      </c>
      <c r="C630" s="2" t="s">
        <v>259</v>
      </c>
      <c r="D630" s="2" t="s">
        <v>756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  <c r="CT630">
        <f>+Casos_PN_CORR[[#This Row],[43992]]-Casos_PN_CORR[[#This Row],[43991]]</f>
        <v>0</v>
      </c>
      <c r="CU630">
        <f>+Casos_PN_CORR[[#This Row],[43993]]-Casos_PN_CORR[[#This Row],[43992]]</f>
        <v>0</v>
      </c>
    </row>
    <row r="631" spans="1:99">
      <c r="A631">
        <v>40511</v>
      </c>
      <c r="B631" s="2" t="s">
        <v>154</v>
      </c>
      <c r="C631" s="2" t="s">
        <v>236</v>
      </c>
      <c r="D631" s="2" t="s">
        <v>757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  <c r="CT631">
        <f>+Casos_PN_CORR[[#This Row],[43992]]-Casos_PN_CORR[[#This Row],[43991]]</f>
        <v>0</v>
      </c>
      <c r="CU631">
        <f>+Casos_PN_CORR[[#This Row],[43993]]-Casos_PN_CORR[[#This Row],[43992]]</f>
        <v>0</v>
      </c>
    </row>
    <row r="632" spans="1:99">
      <c r="A632">
        <v>120405</v>
      </c>
      <c r="B632" s="2" t="s">
        <v>191</v>
      </c>
      <c r="C632" s="2" t="s">
        <v>493</v>
      </c>
      <c r="D632" s="2" t="s">
        <v>758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  <c r="CT632">
        <f>+Casos_PN_CORR[[#This Row],[43992]]-Casos_PN_CORR[[#This Row],[43991]]</f>
        <v>0</v>
      </c>
      <c r="CU632">
        <f>+Casos_PN_CORR[[#This Row],[43993]]-Casos_PN_CORR[[#This Row],[43992]]</f>
        <v>0</v>
      </c>
    </row>
    <row r="633" spans="1:99">
      <c r="A633">
        <v>81101</v>
      </c>
      <c r="B633" s="2" t="s">
        <v>99</v>
      </c>
      <c r="C633" s="2" t="s">
        <v>681</v>
      </c>
      <c r="D633" s="2" t="s">
        <v>759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  <c r="CT633">
        <f>+Casos_PN_CORR[[#This Row],[43992]]-Casos_PN_CORR[[#This Row],[43991]]</f>
        <v>0</v>
      </c>
      <c r="CU633">
        <f>+Casos_PN_CORR[[#This Row],[43993]]-Casos_PN_CORR[[#This Row],[43992]]</f>
        <v>0</v>
      </c>
    </row>
    <row r="634" spans="1:99">
      <c r="A634">
        <v>50111</v>
      </c>
      <c r="B634" s="2" t="s">
        <v>151</v>
      </c>
      <c r="C634" s="2" t="s">
        <v>269</v>
      </c>
      <c r="D634" s="2" t="s">
        <v>760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  <c r="CT634">
        <f>+Casos_PN_CORR[[#This Row],[43992]]-Casos_PN_CORR[[#This Row],[43991]]</f>
        <v>0</v>
      </c>
      <c r="CU634">
        <f>+Casos_PN_CORR[[#This Row],[43993]]-Casos_PN_CORR[[#This Row],[43992]]</f>
        <v>0</v>
      </c>
    </row>
    <row r="635" spans="1:99">
      <c r="A635">
        <v>91205</v>
      </c>
      <c r="B635" s="2" t="s">
        <v>114</v>
      </c>
      <c r="C635" s="2" t="s">
        <v>242</v>
      </c>
      <c r="D635" s="2" t="s">
        <v>371</v>
      </c>
      <c r="E635" s="4">
        <f t="shared" si="9"/>
        <v>0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0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  <c r="CT635">
        <f>+Casos_PN_CORR[[#This Row],[43992]]-Casos_PN_CORR[[#This Row],[43991]]</f>
        <v>0</v>
      </c>
      <c r="CU635">
        <f>+Casos_PN_CORR[[#This Row],[43993]]-Casos_PN_CORR[[#This Row],[43992]]</f>
        <v>0</v>
      </c>
    </row>
    <row r="636" spans="1:99">
      <c r="A636">
        <v>10105</v>
      </c>
      <c r="B636" s="2" t="s">
        <v>163</v>
      </c>
      <c r="C636" s="2" t="s">
        <v>163</v>
      </c>
      <c r="D636" s="2" t="s">
        <v>761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  <c r="CT636">
        <f>+Casos_PN_CORR[[#This Row],[43992]]-Casos_PN_CORR[[#This Row],[43991]]</f>
        <v>0</v>
      </c>
      <c r="CU636">
        <f>+Casos_PN_CORR[[#This Row],[43993]]-Casos_PN_CORR[[#This Row],[43992]]</f>
        <v>0</v>
      </c>
    </row>
    <row r="637" spans="1:99">
      <c r="A637">
        <v>40308</v>
      </c>
      <c r="B637" s="2" t="s">
        <v>154</v>
      </c>
      <c r="C637" s="2" t="s">
        <v>253</v>
      </c>
      <c r="D637" s="2" t="s">
        <v>377</v>
      </c>
      <c r="E637" s="4">
        <f t="shared" si="9"/>
        <v>0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0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  <c r="CT637">
        <f>+Casos_PN_CORR[[#This Row],[43992]]-Casos_PN_CORR[[#This Row],[43991]]</f>
        <v>0</v>
      </c>
      <c r="CU637">
        <f>+Casos_PN_CORR[[#This Row],[43993]]-Casos_PN_CORR[[#This Row],[43992]]</f>
        <v>0</v>
      </c>
    </row>
    <row r="638" spans="1:99">
      <c r="A638">
        <v>40707</v>
      </c>
      <c r="B638" s="2" t="s">
        <v>154</v>
      </c>
      <c r="C638" s="2" t="s">
        <v>286</v>
      </c>
      <c r="D638" s="2" t="s">
        <v>762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  <c r="CT638">
        <f>+Casos_PN_CORR[[#This Row],[43992]]-Casos_PN_CORR[[#This Row],[43991]]</f>
        <v>0</v>
      </c>
      <c r="CU638">
        <f>+Casos_PN_CORR[[#This Row],[43993]]-Casos_PN_CORR[[#This Row],[43992]]</f>
        <v>0</v>
      </c>
    </row>
    <row r="639" spans="1:99">
      <c r="A639">
        <v>20609</v>
      </c>
      <c r="B639" s="2" t="s">
        <v>212</v>
      </c>
      <c r="C639" s="2" t="s">
        <v>213</v>
      </c>
      <c r="D639" s="2" t="s">
        <v>431</v>
      </c>
      <c r="E639" s="4">
        <f t="shared" si="9"/>
        <v>0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0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  <c r="CT639">
        <f>+Casos_PN_CORR[[#This Row],[43992]]-Casos_PN_CORR[[#This Row],[43991]]</f>
        <v>0</v>
      </c>
      <c r="CU639">
        <f>+Casos_PN_CORR[[#This Row],[43993]]-Casos_PN_CORR[[#This Row],[43992]]</f>
        <v>0</v>
      </c>
    </row>
    <row r="640" spans="1:99">
      <c r="A640">
        <v>120706</v>
      </c>
      <c r="B640" s="2" t="s">
        <v>191</v>
      </c>
      <c r="C640" s="2" t="s">
        <v>296</v>
      </c>
      <c r="D640" s="2" t="s">
        <v>763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  <c r="CT640">
        <f>+Casos_PN_CORR[[#This Row],[43992]]-Casos_PN_CORR[[#This Row],[43991]]</f>
        <v>0</v>
      </c>
      <c r="CU640">
        <f>+Casos_PN_CORR[[#This Row],[43993]]-Casos_PN_CORR[[#This Row],[43992]]</f>
        <v>0</v>
      </c>
    </row>
    <row r="641" spans="1:99">
      <c r="A641">
        <v>80819</v>
      </c>
      <c r="B641" s="2" t="s">
        <v>99</v>
      </c>
      <c r="C641" s="2" t="s">
        <v>99</v>
      </c>
      <c r="D641" s="2" t="s">
        <v>101</v>
      </c>
      <c r="E641" s="4">
        <f t="shared" si="9"/>
        <v>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0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0</v>
      </c>
      <c r="CT641">
        <f>+Casos_PN_CORR[[#This Row],[43992]]-Casos_PN_CORR[[#This Row],[43991]]</f>
        <v>0</v>
      </c>
      <c r="CU641">
        <f>+Casos_PN_CORR[[#This Row],[43993]]-Casos_PN_CORR[[#This Row],[43992]]</f>
        <v>0</v>
      </c>
    </row>
    <row r="642" spans="1:99">
      <c r="A642">
        <v>41301</v>
      </c>
      <c r="B642" s="2" t="s">
        <v>154</v>
      </c>
      <c r="C642" s="2" t="s">
        <v>441</v>
      </c>
      <c r="D642" s="2" t="s">
        <v>442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  <c r="CT642">
        <f>+Casos_PN_CORR[[#This Row],[43992]]-Casos_PN_CORR[[#This Row],[43991]]</f>
        <v>0</v>
      </c>
      <c r="CU642">
        <f>+Casos_PN_CORR[[#This Row],[43993]]-Casos_PN_CORR[[#This Row],[43992]]</f>
        <v>0</v>
      </c>
    </row>
    <row r="643" spans="1:99">
      <c r="A643">
        <v>120611</v>
      </c>
      <c r="B643" s="2" t="s">
        <v>191</v>
      </c>
      <c r="C643" s="2" t="s">
        <v>299</v>
      </c>
      <c r="D643" s="2" t="s">
        <v>764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  <c r="CT643">
        <f>+Casos_PN_CORR[[#This Row],[43992]]-Casos_PN_CORR[[#This Row],[43991]]</f>
        <v>0</v>
      </c>
      <c r="CU643">
        <f>+Casos_PN_CORR[[#This Row],[43993]]-Casos_PN_CORR[[#This Row],[43992]]</f>
        <v>0</v>
      </c>
    </row>
    <row r="644" spans="1:99">
      <c r="A644">
        <v>70701</v>
      </c>
      <c r="B644" s="2" t="s">
        <v>268</v>
      </c>
      <c r="C644" s="2" t="s">
        <v>453</v>
      </c>
      <c r="D644" s="2" t="s">
        <v>765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  <c r="CT644">
        <f>+Casos_PN_CORR[[#This Row],[43992]]-Casos_PN_CORR[[#This Row],[43991]]</f>
        <v>0</v>
      </c>
      <c r="CU644">
        <f>+Casos_PN_CORR[[#This Row],[43993]]-Casos_PN_CORR[[#This Row],[43992]]</f>
        <v>0</v>
      </c>
    </row>
    <row r="645" spans="1:99">
      <c r="A645">
        <v>80508</v>
      </c>
      <c r="B645" s="2" t="s">
        <v>99</v>
      </c>
      <c r="C645" s="2" t="s">
        <v>134</v>
      </c>
      <c r="D645" s="2" t="s">
        <v>206</v>
      </c>
      <c r="E645" s="4">
        <f t="shared" si="10"/>
        <v>0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0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0</v>
      </c>
      <c r="CT645">
        <f>+Casos_PN_CORR[[#This Row],[43992]]-Casos_PN_CORR[[#This Row],[43991]]</f>
        <v>0</v>
      </c>
      <c r="CU645">
        <f>+Casos_PN_CORR[[#This Row],[43993]]-Casos_PN_CORR[[#This Row],[43992]]</f>
        <v>0</v>
      </c>
    </row>
    <row r="646" spans="1:99">
      <c r="A646">
        <v>20406</v>
      </c>
      <c r="B646" s="2" t="s">
        <v>212</v>
      </c>
      <c r="C646" s="2" t="s">
        <v>249</v>
      </c>
      <c r="D646" s="2" t="s">
        <v>432</v>
      </c>
      <c r="E646" s="4">
        <f t="shared" si="10"/>
        <v>0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0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  <c r="CT646">
        <f>+Casos_PN_CORR[[#This Row],[43992]]-Casos_PN_CORR[[#This Row],[43991]]</f>
        <v>0</v>
      </c>
      <c r="CU646">
        <f>+Casos_PN_CORR[[#This Row],[43993]]-Casos_PN_CORR[[#This Row],[43992]]</f>
        <v>0</v>
      </c>
    </row>
    <row r="647" spans="1:99">
      <c r="A647">
        <v>70312</v>
      </c>
      <c r="B647" s="2" t="s">
        <v>268</v>
      </c>
      <c r="C647" s="2" t="s">
        <v>268</v>
      </c>
      <c r="D647" s="2" t="s">
        <v>766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  <c r="CT647">
        <f>+Casos_PN_CORR[[#This Row],[43992]]-Casos_PN_CORR[[#This Row],[43991]]</f>
        <v>0</v>
      </c>
      <c r="CU647">
        <f>+Casos_PN_CORR[[#This Row],[43993]]-Casos_PN_CORR[[#This Row],[43992]]</f>
        <v>0</v>
      </c>
    </row>
    <row r="648" spans="1:99">
      <c r="A648">
        <v>120805</v>
      </c>
      <c r="B648" s="2" t="s">
        <v>191</v>
      </c>
      <c r="C648" s="2" t="s">
        <v>192</v>
      </c>
      <c r="D648" s="2" t="s">
        <v>193</v>
      </c>
      <c r="E648" s="4">
        <f t="shared" si="10"/>
        <v>0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0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0</v>
      </c>
      <c r="CT648">
        <f>+Casos_PN_CORR[[#This Row],[43992]]-Casos_PN_CORR[[#This Row],[43991]]</f>
        <v>0</v>
      </c>
      <c r="CU648">
        <f>+Casos_PN_CORR[[#This Row],[43993]]-Casos_PN_CORR[[#This Row],[43992]]</f>
        <v>0</v>
      </c>
    </row>
    <row r="649" spans="1:99">
      <c r="A649">
        <v>100104</v>
      </c>
      <c r="B649" s="2" t="s">
        <v>149</v>
      </c>
      <c r="C649" s="2" t="s">
        <v>149</v>
      </c>
      <c r="D649" s="2" t="s">
        <v>433</v>
      </c>
      <c r="E649" s="4">
        <f t="shared" si="10"/>
        <v>0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0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  <c r="CT649">
        <f>+Casos_PN_CORR[[#This Row],[43992]]-Casos_PN_CORR[[#This Row],[43991]]</f>
        <v>0</v>
      </c>
      <c r="CU649">
        <f>+Casos_PN_CORR[[#This Row],[43993]]-Casos_PN_CORR[[#This Row],[43992]]</f>
        <v>0</v>
      </c>
    </row>
    <row r="650" spans="1:99">
      <c r="A650">
        <v>50112</v>
      </c>
      <c r="B650" s="2" t="s">
        <v>151</v>
      </c>
      <c r="C650" s="2" t="s">
        <v>269</v>
      </c>
      <c r="D650" s="2" t="s">
        <v>767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  <c r="CT650">
        <f>+Casos_PN_CORR[[#This Row],[43992]]-Casos_PN_CORR[[#This Row],[43991]]</f>
        <v>0</v>
      </c>
      <c r="CU650">
        <f>+Casos_PN_CORR[[#This Row],[43993]]-Casos_PN_CORR[[#This Row],[43992]]</f>
        <v>0</v>
      </c>
    </row>
    <row r="651" spans="1:99">
      <c r="A651">
        <v>20610</v>
      </c>
      <c r="B651" s="2" t="s">
        <v>212</v>
      </c>
      <c r="C651" s="2" t="s">
        <v>213</v>
      </c>
      <c r="D651" s="2" t="s">
        <v>768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  <c r="CT651">
        <f>+Casos_PN_CORR[[#This Row],[43992]]-Casos_PN_CORR[[#This Row],[43991]]</f>
        <v>0</v>
      </c>
      <c r="CU651">
        <f>+Casos_PN_CORR[[#This Row],[43993]]-Casos_PN_CORR[[#This Row],[43992]]</f>
        <v>0</v>
      </c>
    </row>
    <row r="652" spans="1:99">
      <c r="A652">
        <v>120312</v>
      </c>
      <c r="B652" s="2" t="s">
        <v>191</v>
      </c>
      <c r="C652" s="2" t="s">
        <v>380</v>
      </c>
      <c r="D652" s="2" t="s">
        <v>769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  <c r="CT652">
        <f>+Casos_PN_CORR[[#This Row],[43992]]-Casos_PN_CORR[[#This Row],[43991]]</f>
        <v>0</v>
      </c>
      <c r="CU652">
        <f>+Casos_PN_CORR[[#This Row],[43993]]-Casos_PN_CORR[[#This Row],[43992]]</f>
        <v>0</v>
      </c>
    </row>
    <row r="653" spans="1:99">
      <c r="A653">
        <v>90608</v>
      </c>
      <c r="B653" s="2" t="s">
        <v>114</v>
      </c>
      <c r="C653" s="2" t="s">
        <v>302</v>
      </c>
      <c r="D653" s="2" t="s">
        <v>770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  <c r="CT653">
        <f>+Casos_PN_CORR[[#This Row],[43992]]-Casos_PN_CORR[[#This Row],[43991]]</f>
        <v>0</v>
      </c>
      <c r="CU653">
        <f>+Casos_PN_CORR[[#This Row],[43993]]-Casos_PN_CORR[[#This Row],[43992]]</f>
        <v>0</v>
      </c>
    </row>
    <row r="654" spans="1:99">
      <c r="A654">
        <v>80605</v>
      </c>
      <c r="B654" s="2" t="s">
        <v>99</v>
      </c>
      <c r="C654" s="2" t="s">
        <v>471</v>
      </c>
      <c r="D654" s="2" t="s">
        <v>771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  <c r="CT654">
        <f>+Casos_PN_CORR[[#This Row],[43992]]-Casos_PN_CORR[[#This Row],[43991]]</f>
        <v>0</v>
      </c>
      <c r="CU654">
        <f>+Casos_PN_CORR[[#This Row],[43993]]-Casos_PN_CORR[[#This Row],[43992]]</f>
        <v>0</v>
      </c>
    </row>
    <row r="655" spans="1:99">
      <c r="A655">
        <v>91012</v>
      </c>
      <c r="B655" s="2" t="s">
        <v>114</v>
      </c>
      <c r="C655" s="2" t="s">
        <v>115</v>
      </c>
      <c r="D655" s="2" t="s">
        <v>772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  <c r="CT655">
        <f>+Casos_PN_CORR[[#This Row],[43992]]-Casos_PN_CORR[[#This Row],[43991]]</f>
        <v>0</v>
      </c>
      <c r="CU655">
        <f>+Casos_PN_CORR[[#This Row],[43993]]-Casos_PN_CORR[[#This Row],[43992]]</f>
        <v>0</v>
      </c>
    </row>
    <row r="656" spans="1:99">
      <c r="A656">
        <v>90704</v>
      </c>
      <c r="B656" s="2" t="s">
        <v>114</v>
      </c>
      <c r="C656" s="2" t="s">
        <v>363</v>
      </c>
      <c r="D656" s="2" t="s">
        <v>773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  <c r="CT656">
        <f>+Casos_PN_CORR[[#This Row],[43992]]-Casos_PN_CORR[[#This Row],[43991]]</f>
        <v>0</v>
      </c>
      <c r="CU656">
        <f>+Casos_PN_CORR[[#This Row],[43993]]-Casos_PN_CORR[[#This Row],[43992]]</f>
        <v>0</v>
      </c>
    </row>
    <row r="657" spans="1:99">
      <c r="A657">
        <v>120905</v>
      </c>
      <c r="B657" s="2" t="s">
        <v>191</v>
      </c>
      <c r="C657" s="2" t="s">
        <v>449</v>
      </c>
      <c r="D657" s="2" t="s">
        <v>774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  <c r="CT657">
        <f>+Casos_PN_CORR[[#This Row],[43992]]-Casos_PN_CORR[[#This Row],[43991]]</f>
        <v>0</v>
      </c>
      <c r="CU657">
        <f>+Casos_PN_CORR[[#This Row],[43993]]-Casos_PN_CORR[[#This Row],[43992]]</f>
        <v>0</v>
      </c>
    </row>
    <row r="658" spans="1:99">
      <c r="A658">
        <v>10405</v>
      </c>
      <c r="B658" s="2" t="s">
        <v>163</v>
      </c>
      <c r="C658" s="2" t="s">
        <v>273</v>
      </c>
      <c r="D658" s="2" t="s">
        <v>434</v>
      </c>
      <c r="E658" s="4">
        <f t="shared" si="10"/>
        <v>0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0</v>
      </c>
      <c r="CT658">
        <f>+Casos_PN_CORR[[#This Row],[43992]]-Casos_PN_CORR[[#This Row],[43991]]</f>
        <v>0</v>
      </c>
      <c r="CU658">
        <f>+Casos_PN_CORR[[#This Row],[43993]]-Casos_PN_CORR[[#This Row],[43992]]</f>
        <v>0</v>
      </c>
    </row>
    <row r="659" spans="1:99">
      <c r="A659">
        <v>10406</v>
      </c>
      <c r="B659" s="2" t="s">
        <v>163</v>
      </c>
      <c r="C659" s="2" t="s">
        <v>273</v>
      </c>
      <c r="D659" s="2" t="s">
        <v>372</v>
      </c>
      <c r="E659" s="4">
        <f t="shared" si="10"/>
        <v>0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0</v>
      </c>
      <c r="CT659">
        <f>+Casos_PN_CORR[[#This Row],[43992]]-Casos_PN_CORR[[#This Row],[43991]]</f>
        <v>0</v>
      </c>
      <c r="CU659">
        <f>+Casos_PN_CORR[[#This Row],[43993]]-Casos_PN_CORR[[#This Row],[43992]]</f>
        <v>0</v>
      </c>
    </row>
    <row r="660" spans="1:99">
      <c r="A660">
        <v>70223</v>
      </c>
      <c r="B660" s="2" t="s">
        <v>268</v>
      </c>
      <c r="C660" s="2" t="s">
        <v>348</v>
      </c>
      <c r="D660" s="2" t="s">
        <v>775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  <c r="CT660">
        <f>+Casos_PN_CORR[[#This Row],[43992]]-Casos_PN_CORR[[#This Row],[43991]]</f>
        <v>0</v>
      </c>
      <c r="CU660">
        <f>+Casos_PN_CORR[[#This Row],[43993]]-Casos_PN_CORR[[#This Row],[43992]]</f>
        <v>0</v>
      </c>
    </row>
    <row r="661" spans="1:99">
      <c r="A661">
        <v>70224</v>
      </c>
      <c r="B661" s="2" t="s">
        <v>268</v>
      </c>
      <c r="C661" s="2" t="s">
        <v>348</v>
      </c>
      <c r="D661" s="2" t="s">
        <v>776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  <c r="CT661">
        <f>+Casos_PN_CORR[[#This Row],[43992]]-Casos_PN_CORR[[#This Row],[43991]]</f>
        <v>0</v>
      </c>
      <c r="CU661">
        <f>+Casos_PN_CORR[[#This Row],[43993]]-Casos_PN_CORR[[#This Row],[43992]]</f>
        <v>0</v>
      </c>
    </row>
    <row r="662" spans="1:99">
      <c r="A662">
        <v>41309</v>
      </c>
      <c r="B662" s="2" t="s">
        <v>154</v>
      </c>
      <c r="C662" s="2" t="s">
        <v>441</v>
      </c>
      <c r="D662" s="2" t="s">
        <v>777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  <c r="CT662">
        <f>+Casos_PN_CORR[[#This Row],[43992]]-Casos_PN_CORR[[#This Row],[43991]]</f>
        <v>0</v>
      </c>
      <c r="CU662">
        <f>+Casos_PN_CORR[[#This Row],[43993]]-Casos_PN_CORR[[#This Row],[43992]]</f>
        <v>0</v>
      </c>
    </row>
    <row r="663" spans="1:99">
      <c r="A663">
        <v>130105</v>
      </c>
      <c r="B663" s="2" t="s">
        <v>102</v>
      </c>
      <c r="C663" s="2" t="s">
        <v>103</v>
      </c>
      <c r="D663" s="2" t="s">
        <v>120</v>
      </c>
      <c r="E663" s="4">
        <f t="shared" si="10"/>
        <v>0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0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0</v>
      </c>
      <c r="CT663">
        <f>+Casos_PN_CORR[[#This Row],[43992]]-Casos_PN_CORR[[#This Row],[43991]]</f>
        <v>0</v>
      </c>
      <c r="CU663">
        <f>+Casos_PN_CORR[[#This Row],[43993]]-Casos_PN_CORR[[#This Row],[43992]]</f>
        <v>0</v>
      </c>
    </row>
    <row r="664" spans="1:99">
      <c r="A664">
        <v>81005</v>
      </c>
      <c r="B664" s="2" t="s">
        <v>99</v>
      </c>
      <c r="C664" s="2" t="s">
        <v>106</v>
      </c>
      <c r="D664" s="2" t="s">
        <v>162</v>
      </c>
      <c r="E664" s="4">
        <f t="shared" si="10"/>
        <v>0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0</v>
      </c>
      <c r="CT664">
        <f>+Casos_PN_CORR[[#This Row],[43992]]-Casos_PN_CORR[[#This Row],[43991]]</f>
        <v>0</v>
      </c>
      <c r="CU664">
        <f>+Casos_PN_CORR[[#This Row],[43993]]-Casos_PN_CORR[[#This Row],[43992]]</f>
        <v>0</v>
      </c>
    </row>
    <row r="665" spans="1:99">
      <c r="A665">
        <v>30508</v>
      </c>
      <c r="B665" s="2" t="s">
        <v>144</v>
      </c>
      <c r="C665" s="2" t="s">
        <v>410</v>
      </c>
      <c r="D665" s="2" t="s">
        <v>778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  <c r="CT665">
        <f>+Casos_PN_CORR[[#This Row],[43992]]-Casos_PN_CORR[[#This Row],[43991]]</f>
        <v>0</v>
      </c>
      <c r="CU665">
        <f>+Casos_PN_CORR[[#This Row],[43993]]-Casos_PN_CORR[[#This Row],[43992]]</f>
        <v>0</v>
      </c>
    </row>
    <row r="666" spans="1:99">
      <c r="A666">
        <v>90511</v>
      </c>
      <c r="B666" s="2" t="s">
        <v>114</v>
      </c>
      <c r="C666" s="2" t="s">
        <v>308</v>
      </c>
      <c r="D666" s="2" t="s">
        <v>779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  <c r="CT666">
        <f>+Casos_PN_CORR[[#This Row],[43992]]-Casos_PN_CORR[[#This Row],[43991]]</f>
        <v>0</v>
      </c>
      <c r="CU666">
        <f>+Casos_PN_CORR[[#This Row],[43993]]-Casos_PN_CORR[[#This Row],[43992]]</f>
        <v>0</v>
      </c>
    </row>
    <row r="667" spans="1:99">
      <c r="A667">
        <v>130311</v>
      </c>
      <c r="B667" s="2" t="s">
        <v>102</v>
      </c>
      <c r="C667" s="2" t="s">
        <v>222</v>
      </c>
      <c r="D667" s="2" t="s">
        <v>443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  <c r="CT667">
        <f>+Casos_PN_CORR[[#This Row],[43992]]-Casos_PN_CORR[[#This Row],[43991]]</f>
        <v>0</v>
      </c>
      <c r="CU667">
        <f>+Casos_PN_CORR[[#This Row],[43993]]-Casos_PN_CORR[[#This Row],[43992]]</f>
        <v>0</v>
      </c>
    </row>
    <row r="668" spans="1:99">
      <c r="A668">
        <v>70314</v>
      </c>
      <c r="B668" s="2" t="s">
        <v>268</v>
      </c>
      <c r="C668" s="2" t="s">
        <v>268</v>
      </c>
      <c r="D668" s="2" t="s">
        <v>780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  <c r="CT668">
        <f>+Casos_PN_CORR[[#This Row],[43992]]-Casos_PN_CORR[[#This Row],[43991]]</f>
        <v>0</v>
      </c>
      <c r="CU668">
        <f>+Casos_PN_CORR[[#This Row],[43993]]-Casos_PN_CORR[[#This Row],[43992]]</f>
        <v>0</v>
      </c>
    </row>
    <row r="669" spans="1:99">
      <c r="A669">
        <v>130312</v>
      </c>
      <c r="B669" s="2" t="s">
        <v>102</v>
      </c>
      <c r="C669" s="2" t="s">
        <v>222</v>
      </c>
      <c r="D669" s="2" t="s">
        <v>241</v>
      </c>
      <c r="E669" s="4">
        <f t="shared" si="10"/>
        <v>0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0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0</v>
      </c>
      <c r="CT669">
        <f>+Casos_PN_CORR[[#This Row],[43992]]-Casos_PN_CORR[[#This Row],[43991]]</f>
        <v>0</v>
      </c>
      <c r="CU669">
        <f>+Casos_PN_CORR[[#This Row],[43993]]-Casos_PN_CORR[[#This Row],[43992]]</f>
        <v>0</v>
      </c>
    </row>
    <row r="670" spans="1:99">
      <c r="A670">
        <v>20407</v>
      </c>
      <c r="B670" s="2" t="s">
        <v>212</v>
      </c>
      <c r="C670" s="2" t="s">
        <v>249</v>
      </c>
      <c r="D670" s="2" t="s">
        <v>295</v>
      </c>
      <c r="E670" s="4">
        <f t="shared" si="10"/>
        <v>0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0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0</v>
      </c>
      <c r="CT670">
        <f>+Casos_PN_CORR[[#This Row],[43992]]-Casos_PN_CORR[[#This Row],[43991]]</f>
        <v>0</v>
      </c>
      <c r="CU670">
        <f>+Casos_PN_CORR[[#This Row],[43993]]-Casos_PN_CORR[[#This Row],[43992]]</f>
        <v>0</v>
      </c>
    </row>
    <row r="671" spans="1:99">
      <c r="A671">
        <v>20107</v>
      </c>
      <c r="B671" s="2" t="s">
        <v>212</v>
      </c>
      <c r="C671" s="2" t="s">
        <v>219</v>
      </c>
      <c r="D671" s="2" t="s">
        <v>781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  <c r="CT671">
        <f>+Casos_PN_CORR[[#This Row],[43992]]-Casos_PN_CORR[[#This Row],[43991]]</f>
        <v>0</v>
      </c>
      <c r="CU671">
        <f>+Casos_PN_CORR[[#This Row],[43993]]-Casos_PN_CORR[[#This Row],[43992]]</f>
        <v>0</v>
      </c>
    </row>
    <row r="672" spans="1:99">
      <c r="A672">
        <v>130106</v>
      </c>
      <c r="B672" s="2" t="s">
        <v>102</v>
      </c>
      <c r="C672" s="2" t="s">
        <v>103</v>
      </c>
      <c r="D672" s="2" t="s">
        <v>108</v>
      </c>
      <c r="E672" s="4">
        <f t="shared" si="10"/>
        <v>0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0</v>
      </c>
      <c r="CT672">
        <f>+Casos_PN_CORR[[#This Row],[43992]]-Casos_PN_CORR[[#This Row],[43991]]</f>
        <v>0</v>
      </c>
      <c r="CU672">
        <f>+Casos_PN_CORR[[#This Row],[43993]]-Casos_PN_CORR[[#This Row],[43992]]</f>
        <v>0</v>
      </c>
    </row>
    <row r="673" spans="1:99">
      <c r="A673">
        <v>41401</v>
      </c>
      <c r="B673" s="2" t="s">
        <v>154</v>
      </c>
      <c r="C673" s="2" t="s">
        <v>373</v>
      </c>
      <c r="D673" s="2" t="s">
        <v>374</v>
      </c>
      <c r="E673" s="4">
        <f t="shared" si="10"/>
        <v>0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0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  <c r="CT673">
        <f>+Casos_PN_CORR[[#This Row],[43992]]-Casos_PN_CORR[[#This Row],[43991]]</f>
        <v>0</v>
      </c>
      <c r="CU673">
        <f>+Casos_PN_CORR[[#This Row],[43993]]-Casos_PN_CORR[[#This Row],[43992]]</f>
        <v>0</v>
      </c>
    </row>
    <row r="674" spans="1:99">
      <c r="A674">
        <v>50206</v>
      </c>
      <c r="B674" s="2" t="s">
        <v>151</v>
      </c>
      <c r="C674" s="2" t="s">
        <v>152</v>
      </c>
      <c r="D674" s="2" t="s">
        <v>782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  <c r="CT674">
        <f>+Casos_PN_CORR[[#This Row],[43992]]-Casos_PN_CORR[[#This Row],[43991]]</f>
        <v>0</v>
      </c>
      <c r="CU674">
        <f>+Casos_PN_CORR[[#This Row],[43993]]-Casos_PN_CORR[[#This Row],[43992]]</f>
        <v>0</v>
      </c>
    </row>
    <row r="675" spans="1:99">
      <c r="A675">
        <v>50207</v>
      </c>
      <c r="B675" s="2" t="s">
        <v>151</v>
      </c>
      <c r="C675" s="2" t="s">
        <v>152</v>
      </c>
      <c r="D675" s="2" t="s">
        <v>153</v>
      </c>
      <c r="E675" s="4">
        <f t="shared" si="10"/>
        <v>0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0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0</v>
      </c>
      <c r="CT675">
        <f>+Casos_PN_CORR[[#This Row],[43992]]-Casos_PN_CORR[[#This Row],[43991]]</f>
        <v>0</v>
      </c>
      <c r="CU675">
        <f>+Casos_PN_CORR[[#This Row],[43993]]-Casos_PN_CORR[[#This Row],[43992]]</f>
        <v>0</v>
      </c>
    </row>
    <row r="676" spans="1:99">
      <c r="A676">
        <v>50317</v>
      </c>
      <c r="B676" s="2" t="s">
        <v>151</v>
      </c>
      <c r="C676" s="2" t="s">
        <v>181</v>
      </c>
      <c r="D676" s="2" t="s">
        <v>783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  <c r="CT676">
        <f>+Casos_PN_CORR[[#This Row],[43992]]-Casos_PN_CORR[[#This Row],[43991]]</f>
        <v>0</v>
      </c>
      <c r="CU676">
        <f>+Casos_PN_CORR[[#This Row],[43993]]-Casos_PN_CORR[[#This Row],[43992]]</f>
        <v>0</v>
      </c>
    </row>
    <row r="677" spans="1:99">
      <c r="A677">
        <v>90512</v>
      </c>
      <c r="B677" s="2" t="s">
        <v>114</v>
      </c>
      <c r="C677" s="2" t="s">
        <v>308</v>
      </c>
      <c r="D677" s="2" t="s">
        <v>784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  <c r="CT677">
        <f>+Casos_PN_CORR[[#This Row],[43992]]-Casos_PN_CORR[[#This Row],[43991]]</f>
        <v>0</v>
      </c>
      <c r="CU677">
        <f>+Casos_PN_CORR[[#This Row],[43993]]-Casos_PN_CORR[[#This Row],[43992]]</f>
        <v>0</v>
      </c>
    </row>
  </sheetData>
  <conditionalFormatting sqref="A4:A677">
    <cfRule type="duplicateValues" dxfId="72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CP4" activePane="bottomRight" state="frozen"/>
      <selection pane="bottomRight" activeCell="CS17" sqref="CS17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1" spans="1:177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75">
      <c r="C2" s="12">
        <f>SUM(CasosAC_PROV_PN[SUM Prov])</f>
        <v>18599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17888</v>
      </c>
      <c r="CS2" s="3">
        <f t="shared" si="0"/>
        <v>18586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785</v>
      </c>
      <c r="B3" s="6" t="s">
        <v>1</v>
      </c>
      <c r="C3" s="6" t="s">
        <v>786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  <c r="CR3" s="7" t="s">
        <v>97</v>
      </c>
      <c r="CS3" s="7" t="s">
        <v>98</v>
      </c>
    </row>
    <row r="4" spans="1:177">
      <c r="A4">
        <v>1</v>
      </c>
      <c r="B4" s="2" t="s">
        <v>163</v>
      </c>
      <c r="C4" s="4">
        <f>+MAX(D4:HH4)</f>
        <v>439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  <c r="CR4">
        <v>414</v>
      </c>
      <c r="CS4">
        <v>439</v>
      </c>
    </row>
    <row r="5" spans="1:177">
      <c r="A5">
        <v>2</v>
      </c>
      <c r="B5" s="2" t="s">
        <v>212</v>
      </c>
      <c r="C5" s="4">
        <f t="shared" ref="C5:C16" si="2">+MAX(D5:HH5)</f>
        <v>123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  <c r="CR5">
        <v>118</v>
      </c>
      <c r="CS5">
        <v>123</v>
      </c>
    </row>
    <row r="6" spans="1:177">
      <c r="A6">
        <v>3</v>
      </c>
      <c r="B6" s="2" t="s">
        <v>144</v>
      </c>
      <c r="C6" s="4">
        <f t="shared" si="2"/>
        <v>616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  <c r="CR6">
        <v>596</v>
      </c>
      <c r="CS6">
        <v>616</v>
      </c>
    </row>
    <row r="7" spans="1:177">
      <c r="A7">
        <v>4</v>
      </c>
      <c r="B7" s="2" t="s">
        <v>154</v>
      </c>
      <c r="C7" s="4">
        <f t="shared" si="2"/>
        <v>573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  <c r="CR7">
        <v>552</v>
      </c>
      <c r="CS7">
        <v>573</v>
      </c>
    </row>
    <row r="8" spans="1:177">
      <c r="A8">
        <v>5</v>
      </c>
      <c r="B8" s="2" t="s">
        <v>151</v>
      </c>
      <c r="C8" s="4">
        <f t="shared" si="2"/>
        <v>429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  <c r="CR8">
        <v>332</v>
      </c>
      <c r="CS8">
        <v>429</v>
      </c>
    </row>
    <row r="9" spans="1:177">
      <c r="A9">
        <v>6</v>
      </c>
      <c r="B9" s="2" t="s">
        <v>158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  <c r="CR9">
        <v>22</v>
      </c>
      <c r="CS9">
        <v>23</v>
      </c>
    </row>
    <row r="10" spans="1:177">
      <c r="A10">
        <v>7</v>
      </c>
      <c r="B10" s="2" t="s">
        <v>268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</row>
    <row r="11" spans="1:177">
      <c r="A11">
        <v>8</v>
      </c>
      <c r="B11" s="2" t="s">
        <v>99</v>
      </c>
      <c r="C11" s="4">
        <f t="shared" si="2"/>
        <v>11794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  <c r="CR11">
        <v>11376</v>
      </c>
      <c r="CS11">
        <v>11794</v>
      </c>
    </row>
    <row r="12" spans="1:177">
      <c r="A12">
        <v>9</v>
      </c>
      <c r="B12" s="2" t="s">
        <v>114</v>
      </c>
      <c r="C12" s="4">
        <f t="shared" si="2"/>
        <v>856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  <c r="CR12">
        <v>854</v>
      </c>
      <c r="CS12">
        <v>856</v>
      </c>
    </row>
    <row r="13" spans="1:177">
      <c r="A13">
        <v>10</v>
      </c>
      <c r="B13" s="2" t="s">
        <v>149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  <c r="CR13">
        <v>249</v>
      </c>
      <c r="CS13">
        <v>248</v>
      </c>
    </row>
    <row r="14" spans="1:177" ht="24">
      <c r="A14">
        <v>11</v>
      </c>
      <c r="B14" s="2" t="s">
        <v>188</v>
      </c>
      <c r="C14" s="4">
        <f t="shared" si="2"/>
        <v>0</v>
      </c>
    </row>
    <row r="15" spans="1:177">
      <c r="A15">
        <v>12</v>
      </c>
      <c r="B15" s="2" t="s">
        <v>191</v>
      </c>
      <c r="C15" s="4">
        <f t="shared" si="2"/>
        <v>125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  <c r="CR15">
        <v>123</v>
      </c>
      <c r="CS15">
        <v>125</v>
      </c>
    </row>
    <row r="16" spans="1:177">
      <c r="A16">
        <v>13</v>
      </c>
      <c r="B16" s="2" t="s">
        <v>102</v>
      </c>
      <c r="C16" s="4">
        <f t="shared" si="2"/>
        <v>3339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  <c r="CR16">
        <v>3231</v>
      </c>
      <c r="CS16">
        <v>3339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workbookViewId="0">
      <pane xSplit="3" ySplit="3" topLeftCell="CN4" activePane="bottomRight" state="frozen"/>
      <selection pane="bottomRight" activeCell="CS4" sqref="CS4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1" spans="1:119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75">
      <c r="C2" s="5">
        <f>SUM(D2:GH2)</f>
        <v>18586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655</v>
      </c>
      <c r="CS2" s="3">
        <f t="shared" si="0"/>
        <v>698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785</v>
      </c>
      <c r="B3" s="6" t="s">
        <v>1</v>
      </c>
      <c r="C3" s="6" t="s">
        <v>786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  <c r="CR3" s="7" t="s">
        <v>97</v>
      </c>
      <c r="CS3" s="7" t="s">
        <v>98</v>
      </c>
    </row>
    <row r="4" spans="1:119">
      <c r="A4">
        <v>1</v>
      </c>
      <c r="B4" s="2" t="s">
        <v>163</v>
      </c>
      <c r="C4" s="4">
        <f>SUM(D4:AEX4)</f>
        <v>439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  <c r="CR4">
        <f>+'Casos ACUM Prov'!CR4-'Casos ACUM Prov'!CQ4</f>
        <v>20</v>
      </c>
      <c r="CS4">
        <f>+'Casos ACUM Prov'!CS4-'Casos ACUM Prov'!CR4</f>
        <v>25</v>
      </c>
    </row>
    <row r="5" spans="1:119">
      <c r="A5">
        <v>2</v>
      </c>
      <c r="B5" s="2" t="s">
        <v>212</v>
      </c>
      <c r="C5" s="4">
        <f t="shared" ref="C5:C16" si="1">SUM(D5:AEX5)</f>
        <v>123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  <c r="CR5">
        <f>+'Casos ACUM Prov'!CR5-'Casos ACUM Prov'!CQ5</f>
        <v>3</v>
      </c>
      <c r="CS5">
        <f>+'Casos ACUM Prov'!CS5-'Casos ACUM Prov'!CR5</f>
        <v>5</v>
      </c>
    </row>
    <row r="6" spans="1:119">
      <c r="A6">
        <v>3</v>
      </c>
      <c r="B6" s="2" t="s">
        <v>144</v>
      </c>
      <c r="C6" s="4">
        <f t="shared" si="1"/>
        <v>616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  <c r="CR6">
        <f>+'Casos ACUM Prov'!CR6-'Casos ACUM Prov'!CQ6</f>
        <v>16</v>
      </c>
      <c r="CS6">
        <f>+'Casos ACUM Prov'!CS6-'Casos ACUM Prov'!CR6</f>
        <v>20</v>
      </c>
    </row>
    <row r="7" spans="1:119">
      <c r="A7">
        <v>4</v>
      </c>
      <c r="B7" s="2" t="s">
        <v>154</v>
      </c>
      <c r="C7" s="4">
        <f t="shared" si="1"/>
        <v>573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  <c r="CR7">
        <f>+'Casos ACUM Prov'!CR7-'Casos ACUM Prov'!CQ7</f>
        <v>40</v>
      </c>
      <c r="CS7">
        <f>+'Casos ACUM Prov'!CS7-'Casos ACUM Prov'!CR7</f>
        <v>21</v>
      </c>
    </row>
    <row r="8" spans="1:119">
      <c r="A8">
        <v>5</v>
      </c>
      <c r="B8" s="2" t="s">
        <v>151</v>
      </c>
      <c r="C8" s="4">
        <f t="shared" si="1"/>
        <v>429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  <c r="CR8">
        <f>+'Casos ACUM Prov'!CR8-'Casos ACUM Prov'!CQ8</f>
        <v>11</v>
      </c>
      <c r="CS8">
        <f>+'Casos ACUM Prov'!CS8-'Casos ACUM Prov'!CR8</f>
        <v>97</v>
      </c>
    </row>
    <row r="9" spans="1:119">
      <c r="A9">
        <v>6</v>
      </c>
      <c r="B9" s="2" t="s">
        <v>158</v>
      </c>
      <c r="C9" s="4">
        <f t="shared" si="1"/>
        <v>23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  <c r="CR9">
        <f>+'Casos ACUM Prov'!CR9-'Casos ACUM Prov'!CQ9</f>
        <v>2</v>
      </c>
      <c r="CS9">
        <f>+'Casos ACUM Prov'!CS9-'Casos ACUM Prov'!CR9</f>
        <v>1</v>
      </c>
    </row>
    <row r="10" spans="1:119">
      <c r="A10">
        <v>7</v>
      </c>
      <c r="B10" s="2" t="s">
        <v>268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  <c r="CR10">
        <f>+'Casos ACUM Prov'!CR10-'Casos ACUM Prov'!CQ10</f>
        <v>0</v>
      </c>
      <c r="CS10">
        <f>+'Casos ACUM Prov'!CS10-'Casos ACUM Prov'!CR10</f>
        <v>0</v>
      </c>
    </row>
    <row r="11" spans="1:119">
      <c r="A11">
        <v>8</v>
      </c>
      <c r="B11" s="2" t="s">
        <v>99</v>
      </c>
      <c r="C11" s="4">
        <f t="shared" si="1"/>
        <v>11794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  <c r="CR11">
        <f>+'Casos ACUM Prov'!CR11-'Casos ACUM Prov'!CQ11</f>
        <v>424</v>
      </c>
      <c r="CS11">
        <f>+'Casos ACUM Prov'!CS11-'Casos ACUM Prov'!CR11</f>
        <v>418</v>
      </c>
    </row>
    <row r="12" spans="1:119">
      <c r="A12">
        <v>9</v>
      </c>
      <c r="B12" s="2" t="s">
        <v>114</v>
      </c>
      <c r="C12" s="4">
        <f t="shared" si="1"/>
        <v>856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  <c r="CR12">
        <f>+'Casos ACUM Prov'!CR12-'Casos ACUM Prov'!CQ12</f>
        <v>36</v>
      </c>
      <c r="CS12">
        <f>+'Casos ACUM Prov'!CS12-'Casos ACUM Prov'!CR12</f>
        <v>2</v>
      </c>
    </row>
    <row r="13" spans="1:119">
      <c r="A13">
        <v>10</v>
      </c>
      <c r="B13" s="2" t="s">
        <v>149</v>
      </c>
      <c r="C13" s="4">
        <f t="shared" si="1"/>
        <v>248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  <c r="CR13">
        <f>+'Casos ACUM Prov'!CR13-'Casos ACUM Prov'!CQ13</f>
        <v>0</v>
      </c>
      <c r="CS13">
        <f>+'Casos ACUM Prov'!CS13-'Casos ACUM Prov'!CR13</f>
        <v>-1</v>
      </c>
    </row>
    <row r="14" spans="1:119" ht="24">
      <c r="A14">
        <v>11</v>
      </c>
      <c r="B14" s="2" t="s">
        <v>188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  <c r="CR14">
        <f>+'Casos ACUM Prov'!CR14-'Casos ACUM Prov'!CQ14</f>
        <v>0</v>
      </c>
      <c r="CS14">
        <f>+'Casos ACUM Prov'!CS14-'Casos ACUM Prov'!CR14</f>
        <v>0</v>
      </c>
    </row>
    <row r="15" spans="1:119" ht="24">
      <c r="A15">
        <v>12</v>
      </c>
      <c r="B15" s="2" t="s">
        <v>191</v>
      </c>
      <c r="C15" s="4">
        <f t="shared" si="1"/>
        <v>125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  <c r="CR15">
        <f>+'Casos ACUM Prov'!CR15-'Casos ACUM Prov'!CQ15</f>
        <v>5</v>
      </c>
      <c r="CS15">
        <f>+'Casos ACUM Prov'!CS15-'Casos ACUM Prov'!CR15</f>
        <v>2</v>
      </c>
    </row>
    <row r="16" spans="1:119">
      <c r="A16">
        <v>13</v>
      </c>
      <c r="B16" s="2" t="s">
        <v>102</v>
      </c>
      <c r="C16" s="4">
        <f t="shared" si="1"/>
        <v>3339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  <c r="CR16">
        <f>+'Casos ACUM Prov'!CR16-'Casos ACUM Prov'!CQ16</f>
        <v>98</v>
      </c>
      <c r="CS16">
        <f>+'Casos ACUM Prov'!CS16-'Casos ACUM Prov'!CR16</f>
        <v>108</v>
      </c>
    </row>
  </sheetData>
  <phoneticPr fontId="18" type="noConversion"/>
  <conditionalFormatting sqref="D4:CS16">
    <cfRule type="cellIs" dxfId="62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N677"/>
  <sheetViews>
    <sheetView showGridLines="0" topLeftCell="A657" workbookViewId="0">
      <pane xSplit="4" topLeftCell="M1" activePane="topRight" state="frozen"/>
      <selection pane="topRight" activeCell="M452" sqref="M452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  <col min="12" max="12" width="11.85546875" customWidth="1"/>
    <col min="13" max="13" width="12.7109375" customWidth="1"/>
    <col min="14" max="14" width="12.85546875" customWidth="1"/>
  </cols>
  <sheetData>
    <row r="2" spans="1:14">
      <c r="E2" s="18">
        <f>SUM(Recupera_PN_ACUM[Recuperados])</f>
        <v>10985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  <c r="M2" s="44">
        <f>SUM(Recupera_PN_ACUM[10-06-2020])</f>
        <v>10438</v>
      </c>
      <c r="N2" s="44">
        <f>SUM(Recupera_PN_ACUM[11-06-2020])</f>
        <v>10985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787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792</v>
      </c>
      <c r="K3" s="7" t="s">
        <v>793</v>
      </c>
      <c r="L3" s="7" t="s">
        <v>794</v>
      </c>
      <c r="M3" s="7" t="s">
        <v>795</v>
      </c>
      <c r="N3" s="7" t="s">
        <v>796</v>
      </c>
    </row>
    <row r="4" spans="1:14">
      <c r="A4" s="27">
        <v>80819</v>
      </c>
      <c r="B4" s="28" t="s">
        <v>99</v>
      </c>
      <c r="C4" s="28" t="s">
        <v>99</v>
      </c>
      <c r="D4" s="28" t="s">
        <v>101</v>
      </c>
      <c r="E4" s="17">
        <f>+MAX(F4:FK4)</f>
        <v>601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  <c r="M4">
        <v>571</v>
      </c>
      <c r="N4">
        <v>601</v>
      </c>
    </row>
    <row r="5" spans="1:14">
      <c r="A5" s="27">
        <v>130101</v>
      </c>
      <c r="B5" s="28" t="s">
        <v>102</v>
      </c>
      <c r="C5" s="28" t="s">
        <v>103</v>
      </c>
      <c r="D5" s="28" t="s">
        <v>104</v>
      </c>
      <c r="E5" s="17">
        <f>+MAX(F5:FK5)</f>
        <v>501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  <c r="M5">
        <v>469</v>
      </c>
      <c r="N5">
        <v>501</v>
      </c>
    </row>
    <row r="6" spans="1:14">
      <c r="A6" s="27">
        <v>80817</v>
      </c>
      <c r="B6" s="28" t="s">
        <v>99</v>
      </c>
      <c r="C6" s="28" t="s">
        <v>99</v>
      </c>
      <c r="D6" s="28" t="s">
        <v>100</v>
      </c>
      <c r="E6" s="17">
        <f>+MAX(F6:FK6)</f>
        <v>493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  <c r="M6">
        <v>379</v>
      </c>
      <c r="N6">
        <v>493</v>
      </c>
    </row>
    <row r="7" spans="1:14">
      <c r="A7" s="27">
        <v>80821</v>
      </c>
      <c r="B7" s="28" t="s">
        <v>99</v>
      </c>
      <c r="C7" s="28" t="s">
        <v>99</v>
      </c>
      <c r="D7" s="28" t="s">
        <v>105</v>
      </c>
      <c r="E7" s="17">
        <f>+MAX(F7:FK7)</f>
        <v>377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  <c r="M7">
        <v>360</v>
      </c>
      <c r="N7">
        <v>377</v>
      </c>
    </row>
    <row r="8" spans="1:14">
      <c r="A8" s="27">
        <v>80813</v>
      </c>
      <c r="B8" s="28" t="s">
        <v>99</v>
      </c>
      <c r="C8" s="28" t="s">
        <v>99</v>
      </c>
      <c r="D8" s="28" t="s">
        <v>110</v>
      </c>
      <c r="E8" s="17">
        <f>+MAX(F8:FK8)</f>
        <v>328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  <c r="M8">
        <v>312</v>
      </c>
      <c r="N8">
        <v>328</v>
      </c>
    </row>
    <row r="9" spans="1:14">
      <c r="A9" s="27">
        <v>130106</v>
      </c>
      <c r="B9" s="28" t="s">
        <v>102</v>
      </c>
      <c r="C9" s="28" t="s">
        <v>103</v>
      </c>
      <c r="D9" s="28" t="s">
        <v>108</v>
      </c>
      <c r="E9" s="17">
        <f>+MAX(F9:FK9)</f>
        <v>320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  <c r="M9">
        <v>307</v>
      </c>
      <c r="N9">
        <v>320</v>
      </c>
    </row>
    <row r="10" spans="1:14">
      <c r="A10" s="27">
        <v>80805</v>
      </c>
      <c r="B10" s="28" t="s">
        <v>99</v>
      </c>
      <c r="C10" s="28" t="s">
        <v>99</v>
      </c>
      <c r="D10" s="28" t="s">
        <v>109</v>
      </c>
      <c r="E10" s="17">
        <f>+MAX(F10:FK10)</f>
        <v>310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  <c r="M10">
        <v>297</v>
      </c>
      <c r="N10">
        <v>310</v>
      </c>
    </row>
    <row r="11" spans="1:14">
      <c r="A11" s="27">
        <v>80812</v>
      </c>
      <c r="B11" s="28" t="s">
        <v>99</v>
      </c>
      <c r="C11" s="28" t="s">
        <v>99</v>
      </c>
      <c r="D11" s="28" t="s">
        <v>111</v>
      </c>
      <c r="E11" s="17">
        <f>+MAX(F11:FK11)</f>
        <v>298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  <c r="M11">
        <v>296</v>
      </c>
      <c r="N11">
        <v>298</v>
      </c>
    </row>
    <row r="12" spans="1:14">
      <c r="A12" s="27">
        <v>81002</v>
      </c>
      <c r="B12" s="28" t="s">
        <v>99</v>
      </c>
      <c r="C12" s="28" t="s">
        <v>106</v>
      </c>
      <c r="D12" s="28" t="s">
        <v>107</v>
      </c>
      <c r="E12" s="17">
        <f>+MAX(F12:FK12)</f>
        <v>293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  <c r="M12">
        <v>280</v>
      </c>
      <c r="N12">
        <v>293</v>
      </c>
    </row>
    <row r="13" spans="1:14">
      <c r="A13" s="27">
        <v>91001</v>
      </c>
      <c r="B13" s="28" t="s">
        <v>114</v>
      </c>
      <c r="C13" s="28" t="s">
        <v>115</v>
      </c>
      <c r="D13" s="28" t="s">
        <v>116</v>
      </c>
      <c r="E13" s="17">
        <f>+MAX(F13:FK13)</f>
        <v>308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  <c r="M13">
        <v>272</v>
      </c>
      <c r="N13">
        <v>308</v>
      </c>
    </row>
    <row r="14" spans="1:14">
      <c r="A14" s="27">
        <v>80809</v>
      </c>
      <c r="B14" s="28" t="s">
        <v>99</v>
      </c>
      <c r="C14" s="28" t="s">
        <v>99</v>
      </c>
      <c r="D14" s="28" t="s">
        <v>118</v>
      </c>
      <c r="E14" s="17">
        <f>+MAX(F14:FK14)</f>
        <v>257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  <c r="M14">
        <v>254</v>
      </c>
      <c r="N14">
        <v>257</v>
      </c>
    </row>
    <row r="15" spans="1:14">
      <c r="A15" s="27">
        <v>80815</v>
      </c>
      <c r="B15" s="28" t="s">
        <v>99</v>
      </c>
      <c r="C15" s="28" t="s">
        <v>99</v>
      </c>
      <c r="D15" s="28" t="s">
        <v>117</v>
      </c>
      <c r="E15" s="17">
        <f>+MAX(F15:FK15)</f>
        <v>252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  <c r="M15">
        <v>248</v>
      </c>
      <c r="N15">
        <v>252</v>
      </c>
    </row>
    <row r="16" spans="1:14">
      <c r="A16" s="27">
        <v>130105</v>
      </c>
      <c r="B16" s="28" t="s">
        <v>102</v>
      </c>
      <c r="C16" s="28" t="s">
        <v>103</v>
      </c>
      <c r="D16" s="28" t="s">
        <v>120</v>
      </c>
      <c r="E16" s="17">
        <f>+MAX(F16:FK16)</f>
        <v>246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  <c r="M16">
        <v>242</v>
      </c>
      <c r="N16">
        <v>246</v>
      </c>
    </row>
    <row r="17" spans="1:14">
      <c r="A17" s="27">
        <v>80802</v>
      </c>
      <c r="B17" s="28" t="s">
        <v>99</v>
      </c>
      <c r="C17" s="28" t="s">
        <v>99</v>
      </c>
      <c r="D17" s="28" t="s">
        <v>112</v>
      </c>
      <c r="E17" s="17">
        <f>+MAX(F17:FK17)</f>
        <v>241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  <c r="M17">
        <v>223</v>
      </c>
      <c r="N17">
        <v>241</v>
      </c>
    </row>
    <row r="18" spans="1:14">
      <c r="A18" s="27">
        <v>80814</v>
      </c>
      <c r="B18" s="28" t="s">
        <v>99</v>
      </c>
      <c r="C18" s="28" t="s">
        <v>99</v>
      </c>
      <c r="D18" s="28" t="s">
        <v>127</v>
      </c>
      <c r="E18" s="17">
        <f>+MAX(F18:FK18)</f>
        <v>226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  <c r="M18">
        <v>220</v>
      </c>
      <c r="N18">
        <v>226</v>
      </c>
    </row>
    <row r="19" spans="1:14" ht="24">
      <c r="A19" s="27">
        <v>130102</v>
      </c>
      <c r="B19" s="28" t="s">
        <v>102</v>
      </c>
      <c r="C19" s="28" t="s">
        <v>103</v>
      </c>
      <c r="D19" s="28" t="s">
        <v>126</v>
      </c>
      <c r="E19" s="17">
        <f>+MAX(F19:FK19)</f>
        <v>228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  <c r="M19">
        <v>214</v>
      </c>
      <c r="N19">
        <v>228</v>
      </c>
    </row>
    <row r="20" spans="1:14">
      <c r="A20" s="27">
        <v>80820</v>
      </c>
      <c r="B20" s="28" t="s">
        <v>99</v>
      </c>
      <c r="C20" s="28" t="s">
        <v>99</v>
      </c>
      <c r="D20" s="28" t="s">
        <v>125</v>
      </c>
      <c r="E20" s="17">
        <f>+MAX(F20:FK20)</f>
        <v>219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  <c r="M20">
        <v>211</v>
      </c>
      <c r="N20">
        <v>219</v>
      </c>
    </row>
    <row r="21" spans="1:14">
      <c r="A21" s="27">
        <v>130107</v>
      </c>
      <c r="B21" s="28" t="s">
        <v>102</v>
      </c>
      <c r="C21" s="28" t="s">
        <v>103</v>
      </c>
      <c r="D21" s="28" t="s">
        <v>119</v>
      </c>
      <c r="E21" s="17">
        <f>+MAX(F21:FK21)</f>
        <v>211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  <c r="M21">
        <v>203</v>
      </c>
      <c r="N21">
        <v>211</v>
      </c>
    </row>
    <row r="22" spans="1:14">
      <c r="A22" s="27">
        <v>81007</v>
      </c>
      <c r="B22" s="28" t="s">
        <v>99</v>
      </c>
      <c r="C22" s="28" t="s">
        <v>106</v>
      </c>
      <c r="D22" s="28" t="s">
        <v>113</v>
      </c>
      <c r="E22" s="17">
        <f>+MAX(F22:FK22)</f>
        <v>192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  <c r="M22">
        <v>181</v>
      </c>
      <c r="N22">
        <v>192</v>
      </c>
    </row>
    <row r="23" spans="1:14">
      <c r="A23" s="27">
        <v>80804</v>
      </c>
      <c r="B23" s="28" t="s">
        <v>99</v>
      </c>
      <c r="C23" s="28" t="s">
        <v>99</v>
      </c>
      <c r="D23" s="28" t="s">
        <v>128</v>
      </c>
      <c r="E23" s="17">
        <f>+MAX(F23:FK23)</f>
        <v>171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  <c r="M23">
        <v>169</v>
      </c>
      <c r="N23">
        <v>171</v>
      </c>
    </row>
    <row r="24" spans="1:14">
      <c r="A24" s="27">
        <v>80822</v>
      </c>
      <c r="B24" s="28" t="s">
        <v>99</v>
      </c>
      <c r="C24" s="28" t="s">
        <v>99</v>
      </c>
      <c r="D24" s="28" t="s">
        <v>123</v>
      </c>
      <c r="E24" s="17">
        <f>+MAX(F24:FK24)</f>
        <v>172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  <c r="M24">
        <v>167</v>
      </c>
      <c r="N24">
        <v>172</v>
      </c>
    </row>
    <row r="25" spans="1:14">
      <c r="A25" s="27">
        <v>80803</v>
      </c>
      <c r="B25" s="28" t="s">
        <v>99</v>
      </c>
      <c r="C25" s="28" t="s">
        <v>99</v>
      </c>
      <c r="D25" s="28" t="s">
        <v>131</v>
      </c>
      <c r="E25" s="17">
        <f>+MAX(F25:FK25)</f>
        <v>166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  <c r="M25">
        <v>164</v>
      </c>
      <c r="N25">
        <v>166</v>
      </c>
    </row>
    <row r="26" spans="1:14">
      <c r="A26" s="27">
        <v>80823</v>
      </c>
      <c r="B26" s="28" t="s">
        <v>99</v>
      </c>
      <c r="C26" s="28" t="s">
        <v>99</v>
      </c>
      <c r="D26" s="28" t="s">
        <v>122</v>
      </c>
      <c r="E26" s="17">
        <f>+MAX(F26:FK26)</f>
        <v>162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  <c r="M26">
        <v>157</v>
      </c>
      <c r="N26">
        <v>162</v>
      </c>
    </row>
    <row r="27" spans="1:14">
      <c r="A27" s="27">
        <v>80816</v>
      </c>
      <c r="B27" s="28" t="s">
        <v>99</v>
      </c>
      <c r="C27" s="28" t="s">
        <v>99</v>
      </c>
      <c r="D27" s="28" t="s">
        <v>129</v>
      </c>
      <c r="E27" s="17">
        <f>+MAX(F27:FK27)</f>
        <v>162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  <c r="M27">
        <v>156</v>
      </c>
      <c r="N27">
        <v>162</v>
      </c>
    </row>
    <row r="28" spans="1:14" ht="24">
      <c r="A28" s="27">
        <v>30602</v>
      </c>
      <c r="B28" s="28" t="s">
        <v>144</v>
      </c>
      <c r="C28" s="28" t="s">
        <v>145</v>
      </c>
      <c r="D28" s="28" t="s">
        <v>146</v>
      </c>
      <c r="E28" s="17">
        <f>+MAX(F28:FK28)</f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  <c r="M28">
        <v>155</v>
      </c>
      <c r="N28">
        <v>155</v>
      </c>
    </row>
    <row r="29" spans="1:14">
      <c r="A29" s="27">
        <v>81001</v>
      </c>
      <c r="B29" s="28" t="s">
        <v>99</v>
      </c>
      <c r="C29" s="28" t="s">
        <v>106</v>
      </c>
      <c r="D29" s="28" t="s">
        <v>124</v>
      </c>
      <c r="E29" s="17">
        <f>+MAX(F29:FK29)</f>
        <v>152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  <c r="M29">
        <v>148</v>
      </c>
      <c r="N29">
        <v>152</v>
      </c>
    </row>
    <row r="30" spans="1:14">
      <c r="A30" s="27">
        <v>80806</v>
      </c>
      <c r="B30" s="28" t="s">
        <v>99</v>
      </c>
      <c r="C30" s="28" t="s">
        <v>99</v>
      </c>
      <c r="D30" s="28" t="s">
        <v>133</v>
      </c>
      <c r="E30" s="17">
        <f>+MAX(F30:FK30)</f>
        <v>151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  <c r="M30">
        <v>147</v>
      </c>
      <c r="N30">
        <v>151</v>
      </c>
    </row>
    <row r="31" spans="1:14">
      <c r="A31" s="27">
        <v>80811</v>
      </c>
      <c r="B31" s="28" t="s">
        <v>99</v>
      </c>
      <c r="C31" s="28" t="s">
        <v>99</v>
      </c>
      <c r="D31" s="28" t="s">
        <v>130</v>
      </c>
      <c r="E31" s="17">
        <f>+MAX(F31:FK31)</f>
        <v>147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  <c r="M31">
        <v>146</v>
      </c>
      <c r="N31">
        <v>147</v>
      </c>
    </row>
    <row r="32" spans="1:14">
      <c r="A32" s="27">
        <v>81006</v>
      </c>
      <c r="B32" s="28" t="s">
        <v>99</v>
      </c>
      <c r="C32" s="28" t="s">
        <v>106</v>
      </c>
      <c r="D32" s="28" t="s">
        <v>121</v>
      </c>
      <c r="E32" s="17">
        <f>+MAX(F32:FK32)</f>
        <v>154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  <c r="M32">
        <v>144</v>
      </c>
      <c r="N32">
        <v>154</v>
      </c>
    </row>
    <row r="33" spans="1:14">
      <c r="A33" s="27">
        <v>130708</v>
      </c>
      <c r="B33" s="28" t="s">
        <v>102</v>
      </c>
      <c r="C33" s="28" t="s">
        <v>138</v>
      </c>
      <c r="D33" s="28" t="s">
        <v>141</v>
      </c>
      <c r="E33" s="17">
        <f>+MAX(F33:FK33)</f>
        <v>137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  <c r="M33">
        <v>129</v>
      </c>
      <c r="N33">
        <v>137</v>
      </c>
    </row>
    <row r="34" spans="1:14">
      <c r="A34" s="27">
        <v>80826</v>
      </c>
      <c r="B34" s="28" t="s">
        <v>99</v>
      </c>
      <c r="C34" s="28" t="s">
        <v>99</v>
      </c>
      <c r="D34" s="28" t="s">
        <v>137</v>
      </c>
      <c r="E34" s="17">
        <f>+MAX(F34:FK34)</f>
        <v>130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  <c r="M34">
        <v>127</v>
      </c>
      <c r="N34">
        <v>130</v>
      </c>
    </row>
    <row r="35" spans="1:14">
      <c r="A35" s="27">
        <v>80810</v>
      </c>
      <c r="B35" s="28" t="s">
        <v>99</v>
      </c>
      <c r="C35" s="28" t="s">
        <v>99</v>
      </c>
      <c r="D35" s="28" t="s">
        <v>136</v>
      </c>
      <c r="E35" s="17">
        <f>+MAX(F35:FK35)</f>
        <v>132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  <c r="M35">
        <v>126</v>
      </c>
      <c r="N35">
        <v>132</v>
      </c>
    </row>
    <row r="36" spans="1:14">
      <c r="A36" s="27">
        <v>130717</v>
      </c>
      <c r="B36" s="28" t="s">
        <v>102</v>
      </c>
      <c r="C36" s="28" t="s">
        <v>138</v>
      </c>
      <c r="D36" s="28" t="s">
        <v>139</v>
      </c>
      <c r="E36" s="17">
        <f>+MAX(F36:FK36)</f>
        <v>127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  <c r="M36">
        <v>123</v>
      </c>
      <c r="N36">
        <v>127</v>
      </c>
    </row>
    <row r="37" spans="1:14">
      <c r="A37" s="27">
        <v>80807</v>
      </c>
      <c r="B37" s="28" t="s">
        <v>99</v>
      </c>
      <c r="C37" s="28" t="s">
        <v>99</v>
      </c>
      <c r="D37" s="28" t="s">
        <v>143</v>
      </c>
      <c r="E37" s="17">
        <f>+MAX(F37:FK37)</f>
        <v>121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  <c r="M37">
        <v>118</v>
      </c>
      <c r="N37">
        <v>121</v>
      </c>
    </row>
    <row r="38" spans="1:14">
      <c r="A38" s="27">
        <v>81003</v>
      </c>
      <c r="B38" s="28" t="s">
        <v>99</v>
      </c>
      <c r="C38" s="28" t="s">
        <v>106</v>
      </c>
      <c r="D38" s="28" t="s">
        <v>140</v>
      </c>
      <c r="E38" s="17">
        <f>+MAX(F38:FK38)</f>
        <v>120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  <c r="M38">
        <v>115</v>
      </c>
      <c r="N38">
        <v>120</v>
      </c>
    </row>
    <row r="39" spans="1:14" ht="24">
      <c r="A39" s="27">
        <v>100101</v>
      </c>
      <c r="B39" s="28" t="s">
        <v>149</v>
      </c>
      <c r="C39" s="28" t="s">
        <v>149</v>
      </c>
      <c r="D39" s="28" t="s">
        <v>150</v>
      </c>
      <c r="E39" s="17">
        <f>+MAX(F39:FK39)</f>
        <v>114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  <c r="M39">
        <v>113</v>
      </c>
      <c r="N39">
        <v>114</v>
      </c>
    </row>
    <row r="40" spans="1:14">
      <c r="A40" s="27">
        <v>81008</v>
      </c>
      <c r="B40" s="28" t="s">
        <v>99</v>
      </c>
      <c r="C40" s="28" t="s">
        <v>106</v>
      </c>
      <c r="D40" s="28" t="s">
        <v>132</v>
      </c>
      <c r="E40" s="17">
        <f>+MAX(F40:FK40)</f>
        <v>112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  <c r="M40">
        <v>107</v>
      </c>
      <c r="N40">
        <v>112</v>
      </c>
    </row>
    <row r="41" spans="1:14">
      <c r="A41" s="27">
        <v>80501</v>
      </c>
      <c r="B41" s="28" t="s">
        <v>99</v>
      </c>
      <c r="C41" s="28" t="s">
        <v>134</v>
      </c>
      <c r="D41" s="28" t="s">
        <v>135</v>
      </c>
      <c r="E41" s="17">
        <f>+MAX(F41:FK41)</f>
        <v>103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  <c r="M41">
        <v>98</v>
      </c>
      <c r="N41">
        <v>103</v>
      </c>
    </row>
    <row r="42" spans="1:14">
      <c r="A42" s="27">
        <v>81009</v>
      </c>
      <c r="B42" s="28" t="s">
        <v>99</v>
      </c>
      <c r="C42" s="28" t="s">
        <v>106</v>
      </c>
      <c r="D42" s="28" t="s">
        <v>142</v>
      </c>
      <c r="E42" s="17">
        <f>+MAX(F42:FK42)</f>
        <v>98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  <c r="M42">
        <v>96</v>
      </c>
      <c r="N42">
        <v>98</v>
      </c>
    </row>
    <row r="43" spans="1:14">
      <c r="A43" s="27">
        <v>130702</v>
      </c>
      <c r="B43" s="28" t="s">
        <v>102</v>
      </c>
      <c r="C43" s="28" t="s">
        <v>138</v>
      </c>
      <c r="D43" s="28" t="s">
        <v>147</v>
      </c>
      <c r="E43" s="17">
        <f>+MAX(F43:FK43)</f>
        <v>94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  <c r="M43">
        <v>93</v>
      </c>
      <c r="N43">
        <v>94</v>
      </c>
    </row>
    <row r="44" spans="1:14" ht="24">
      <c r="A44" s="27">
        <v>100102</v>
      </c>
      <c r="B44" s="28" t="s">
        <v>149</v>
      </c>
      <c r="C44" s="28" t="s">
        <v>149</v>
      </c>
      <c r="D44" s="28" t="s">
        <v>166</v>
      </c>
      <c r="E44" s="17">
        <f>+MAX(F44:FK44)</f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  <c r="M44">
        <v>91</v>
      </c>
      <c r="N44">
        <v>91</v>
      </c>
    </row>
    <row r="45" spans="1:14">
      <c r="A45" s="27">
        <v>130108</v>
      </c>
      <c r="B45" s="28" t="s">
        <v>102</v>
      </c>
      <c r="C45" s="28" t="s">
        <v>103</v>
      </c>
      <c r="D45" s="28" t="s">
        <v>157</v>
      </c>
      <c r="E45" s="17">
        <f>+MAX(F45:FK45)</f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  <c r="M45">
        <v>89</v>
      </c>
      <c r="N45">
        <v>89</v>
      </c>
    </row>
    <row r="46" spans="1:14">
      <c r="A46" s="27">
        <v>40102</v>
      </c>
      <c r="B46" s="28" t="s">
        <v>154</v>
      </c>
      <c r="C46" s="28" t="s">
        <v>155</v>
      </c>
      <c r="D46" s="28" t="s">
        <v>156</v>
      </c>
      <c r="E46" s="17">
        <f>+MAX(F46:FK46)</f>
        <v>91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  <c r="M46">
        <v>87</v>
      </c>
      <c r="N46">
        <v>91</v>
      </c>
    </row>
    <row r="47" spans="1:14">
      <c r="A47" s="27">
        <v>50208</v>
      </c>
      <c r="B47" s="28" t="s">
        <v>151</v>
      </c>
      <c r="C47" s="28" t="s">
        <v>152</v>
      </c>
      <c r="D47" s="28" t="s">
        <v>159</v>
      </c>
      <c r="E47" s="17">
        <f>+MAX(F47:FK47)</f>
        <v>87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  <c r="M47">
        <v>86</v>
      </c>
      <c r="N47">
        <v>87</v>
      </c>
    </row>
    <row r="48" spans="1:14">
      <c r="A48" s="27">
        <v>30107</v>
      </c>
      <c r="B48" s="28" t="s">
        <v>144</v>
      </c>
      <c r="C48" s="28" t="s">
        <v>144</v>
      </c>
      <c r="D48" s="28" t="s">
        <v>148</v>
      </c>
      <c r="E48" s="17">
        <f>+MAX(F48:FK48)</f>
        <v>91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  <c r="M48">
        <v>85</v>
      </c>
      <c r="N48">
        <v>91</v>
      </c>
    </row>
    <row r="49" spans="1:14">
      <c r="A49" s="27">
        <v>130709</v>
      </c>
      <c r="B49" s="28" t="s">
        <v>102</v>
      </c>
      <c r="C49" s="28" t="s">
        <v>138</v>
      </c>
      <c r="D49" s="28" t="s">
        <v>158</v>
      </c>
      <c r="E49" s="17">
        <f>+MAX(F49:FK49)</f>
        <v>88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  <c r="M49">
        <v>85</v>
      </c>
      <c r="N49">
        <v>88</v>
      </c>
    </row>
    <row r="50" spans="1:14">
      <c r="A50" s="27">
        <v>80818</v>
      </c>
      <c r="B50" s="28" t="s">
        <v>99</v>
      </c>
      <c r="C50" s="28" t="s">
        <v>99</v>
      </c>
      <c r="D50" s="28" t="s">
        <v>169</v>
      </c>
      <c r="E50" s="17">
        <f>+MAX(F50:FK50)</f>
        <v>76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  <c r="M50">
        <v>75</v>
      </c>
      <c r="N50">
        <v>76</v>
      </c>
    </row>
    <row r="51" spans="1:14">
      <c r="A51" s="27">
        <v>80808</v>
      </c>
      <c r="B51" s="28" t="s">
        <v>99</v>
      </c>
      <c r="C51" s="28" t="s">
        <v>99</v>
      </c>
      <c r="D51" s="28" t="s">
        <v>161</v>
      </c>
      <c r="E51" s="17">
        <f>+MAX(F51:FK51)</f>
        <v>72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  <c r="M51">
        <v>71</v>
      </c>
      <c r="N51">
        <v>72</v>
      </c>
    </row>
    <row r="52" spans="1:14">
      <c r="A52" s="27">
        <v>130716</v>
      </c>
      <c r="B52" s="28" t="s">
        <v>102</v>
      </c>
      <c r="C52" s="28" t="s">
        <v>138</v>
      </c>
      <c r="D52" s="28" t="s">
        <v>160</v>
      </c>
      <c r="E52" s="17">
        <f>+MAX(F52:FK52)</f>
        <v>76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  <c r="M52">
        <v>68</v>
      </c>
      <c r="N52">
        <v>76</v>
      </c>
    </row>
    <row r="53" spans="1:14">
      <c r="A53" s="27">
        <v>81005</v>
      </c>
      <c r="B53" s="28" t="s">
        <v>99</v>
      </c>
      <c r="C53" s="28" t="s">
        <v>106</v>
      </c>
      <c r="D53" s="28" t="s">
        <v>162</v>
      </c>
      <c r="E53" s="17">
        <f>+MAX(F53:FK53)</f>
        <v>66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  <c r="M53">
        <v>63</v>
      </c>
      <c r="N53">
        <v>66</v>
      </c>
    </row>
    <row r="54" spans="1:14">
      <c r="A54" s="27">
        <v>40109</v>
      </c>
      <c r="B54" s="28" t="s">
        <v>154</v>
      </c>
      <c r="C54" s="28" t="s">
        <v>155</v>
      </c>
      <c r="D54" s="28" t="s">
        <v>177</v>
      </c>
      <c r="E54" s="17">
        <f>+MAX(F54:FK54)</f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  <c r="M54">
        <v>58</v>
      </c>
      <c r="N54">
        <v>58</v>
      </c>
    </row>
    <row r="55" spans="1:14">
      <c r="A55" s="27">
        <v>91013</v>
      </c>
      <c r="B55" s="28" t="s">
        <v>114</v>
      </c>
      <c r="C55" s="28" t="s">
        <v>115</v>
      </c>
      <c r="D55" s="28" t="s">
        <v>176</v>
      </c>
      <c r="E55" s="17">
        <f>+MAX(F55:FK55)</f>
        <v>61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  <c r="M55">
        <v>55</v>
      </c>
      <c r="N55">
        <v>61</v>
      </c>
    </row>
    <row r="56" spans="1:14">
      <c r="A56" s="27">
        <v>10301</v>
      </c>
      <c r="B56" s="28" t="s">
        <v>163</v>
      </c>
      <c r="C56" s="28" t="s">
        <v>167</v>
      </c>
      <c r="D56" s="28" t="s">
        <v>168</v>
      </c>
      <c r="E56" s="17">
        <f>+MAX(F56:FK56)</f>
        <v>53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  <c r="M56">
        <v>52</v>
      </c>
      <c r="N56">
        <v>53</v>
      </c>
    </row>
    <row r="57" spans="1:14">
      <c r="A57" s="27">
        <v>130701</v>
      </c>
      <c r="B57" s="28" t="s">
        <v>102</v>
      </c>
      <c r="C57" s="28" t="s">
        <v>138</v>
      </c>
      <c r="D57" s="28" t="s">
        <v>170</v>
      </c>
      <c r="E57" s="17">
        <f>+MAX(F57:FK57)</f>
        <v>52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  <c r="M57">
        <v>51</v>
      </c>
      <c r="N57">
        <v>52</v>
      </c>
    </row>
    <row r="58" spans="1:14">
      <c r="A58" s="27">
        <v>81004</v>
      </c>
      <c r="B58" s="28" t="s">
        <v>99</v>
      </c>
      <c r="C58" s="28" t="s">
        <v>106</v>
      </c>
      <c r="D58" s="28" t="s">
        <v>173</v>
      </c>
      <c r="E58" s="17">
        <f>+MAX(F58:FK58)</f>
        <v>54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  <c r="M58">
        <v>51</v>
      </c>
      <c r="N58">
        <v>54</v>
      </c>
    </row>
    <row r="59" spans="1:14">
      <c r="A59" s="27">
        <v>50207</v>
      </c>
      <c r="B59" s="28" t="s">
        <v>151</v>
      </c>
      <c r="C59" s="28" t="s">
        <v>152</v>
      </c>
      <c r="D59" s="28" t="s">
        <v>153</v>
      </c>
      <c r="E59" s="17">
        <f>+MAX(F59:FK59)</f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  <c r="M59">
        <v>49</v>
      </c>
      <c r="N59">
        <v>49</v>
      </c>
    </row>
    <row r="60" spans="1:14">
      <c r="A60" s="27">
        <v>91011</v>
      </c>
      <c r="B60" s="28" t="s">
        <v>114</v>
      </c>
      <c r="C60" s="28" t="s">
        <v>115</v>
      </c>
      <c r="D60" s="28" t="s">
        <v>180</v>
      </c>
      <c r="E60" s="17">
        <f>+MAX(F60:FK60)</f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  <c r="M60">
        <v>45</v>
      </c>
      <c r="N60">
        <v>45</v>
      </c>
    </row>
    <row r="61" spans="1:14">
      <c r="A61" s="27">
        <v>130706</v>
      </c>
      <c r="B61" s="28" t="s">
        <v>102</v>
      </c>
      <c r="C61" s="28" t="s">
        <v>138</v>
      </c>
      <c r="D61" s="28" t="s">
        <v>174</v>
      </c>
      <c r="E61" s="17">
        <f>+MAX(F61:FK61)</f>
        <v>45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  <c r="M61">
        <v>42</v>
      </c>
      <c r="N61">
        <v>45</v>
      </c>
    </row>
    <row r="62" spans="1:14" ht="24">
      <c r="A62" s="27">
        <v>120805</v>
      </c>
      <c r="B62" s="28" t="s">
        <v>191</v>
      </c>
      <c r="C62" s="28" t="s">
        <v>192</v>
      </c>
      <c r="D62" s="28" t="s">
        <v>193</v>
      </c>
      <c r="E62" s="17">
        <f>+MAX(F62:FK62)</f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  <c r="M62">
        <v>39</v>
      </c>
      <c r="N62">
        <v>39</v>
      </c>
    </row>
    <row r="63" spans="1:14">
      <c r="A63" s="27">
        <v>30104</v>
      </c>
      <c r="B63" s="28" t="s">
        <v>144</v>
      </c>
      <c r="C63" s="28" t="s">
        <v>144</v>
      </c>
      <c r="D63" s="28" t="s">
        <v>179</v>
      </c>
      <c r="E63" s="17">
        <f>+MAX(F63:FK63)</f>
        <v>36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  <c r="M63">
        <v>34</v>
      </c>
      <c r="N63">
        <v>36</v>
      </c>
    </row>
    <row r="64" spans="1:14">
      <c r="A64" s="27">
        <v>30113</v>
      </c>
      <c r="B64" s="28" t="s">
        <v>144</v>
      </c>
      <c r="C64" s="28" t="s">
        <v>144</v>
      </c>
      <c r="D64" s="28" t="s">
        <v>178</v>
      </c>
      <c r="E64" s="17">
        <f>+MAX(F64:FK64)</f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  <c r="M64">
        <v>34</v>
      </c>
      <c r="N64">
        <v>34</v>
      </c>
    </row>
    <row r="65" spans="1:14">
      <c r="A65" s="27">
        <v>130103</v>
      </c>
      <c r="B65" s="28" t="s">
        <v>102</v>
      </c>
      <c r="C65" s="28" t="s">
        <v>103</v>
      </c>
      <c r="D65" s="28" t="s">
        <v>183</v>
      </c>
      <c r="E65" s="17">
        <f>+MAX(F65:FK65)</f>
        <v>33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  <c r="M65">
        <v>32</v>
      </c>
      <c r="N65">
        <v>33</v>
      </c>
    </row>
    <row r="66" spans="1:14" ht="24">
      <c r="A66" s="27">
        <v>120802</v>
      </c>
      <c r="B66" s="28" t="s">
        <v>191</v>
      </c>
      <c r="C66" s="28" t="s">
        <v>192</v>
      </c>
      <c r="D66" s="28" t="s">
        <v>199</v>
      </c>
      <c r="E66" s="17">
        <f>+MAX(F66:FK66)</f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  <c r="M66">
        <v>30</v>
      </c>
      <c r="N66">
        <v>30</v>
      </c>
    </row>
    <row r="67" spans="1:14">
      <c r="A67" s="27">
        <v>91007</v>
      </c>
      <c r="B67" s="28" t="s">
        <v>114</v>
      </c>
      <c r="C67" s="28" t="s">
        <v>115</v>
      </c>
      <c r="D67" s="28" t="s">
        <v>184</v>
      </c>
      <c r="E67" s="17">
        <f>+MAX(F67:FK67)</f>
        <v>31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  <c r="M67">
        <v>27</v>
      </c>
      <c r="N67">
        <v>31</v>
      </c>
    </row>
    <row r="68" spans="1:14">
      <c r="A68" s="27">
        <v>10201</v>
      </c>
      <c r="B68" s="28" t="s">
        <v>163</v>
      </c>
      <c r="C68" s="28" t="s">
        <v>164</v>
      </c>
      <c r="D68" s="28" t="s">
        <v>165</v>
      </c>
      <c r="E68" s="17">
        <f>+MAX(F68:FK68)</f>
        <v>28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  <c r="M68">
        <v>26</v>
      </c>
      <c r="N68">
        <v>28</v>
      </c>
    </row>
    <row r="69" spans="1:14">
      <c r="A69" s="27">
        <v>40601</v>
      </c>
      <c r="B69" s="28" t="s">
        <v>154</v>
      </c>
      <c r="C69" s="28" t="s">
        <v>171</v>
      </c>
      <c r="D69" s="28" t="s">
        <v>172</v>
      </c>
      <c r="E69" s="17">
        <f>+MAX(F69:FK69)</f>
        <v>27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  <c r="M69">
        <v>26</v>
      </c>
      <c r="N69">
        <v>27</v>
      </c>
    </row>
    <row r="70" spans="1:14">
      <c r="A70" s="27">
        <v>91008</v>
      </c>
      <c r="B70" s="28" t="s">
        <v>114</v>
      </c>
      <c r="C70" s="28" t="s">
        <v>115</v>
      </c>
      <c r="D70" s="28" t="s">
        <v>205</v>
      </c>
      <c r="E70" s="17">
        <f>+MAX(F70:FK70)</f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  <c r="M70">
        <v>25</v>
      </c>
      <c r="N70">
        <v>25</v>
      </c>
    </row>
    <row r="71" spans="1:14">
      <c r="A71" s="27">
        <v>91101</v>
      </c>
      <c r="B71" s="28" t="s">
        <v>114</v>
      </c>
      <c r="C71" s="28" t="s">
        <v>186</v>
      </c>
      <c r="D71" s="28" t="s">
        <v>187</v>
      </c>
      <c r="E71" s="17">
        <f>+MAX(F71:FK71)</f>
        <v>27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  <c r="M71">
        <v>25</v>
      </c>
      <c r="N71">
        <v>27</v>
      </c>
    </row>
    <row r="72" spans="1:14">
      <c r="A72" s="27">
        <v>90101</v>
      </c>
      <c r="B72" s="28" t="s">
        <v>114</v>
      </c>
      <c r="C72" s="28" t="s">
        <v>197</v>
      </c>
      <c r="D72" s="28" t="s">
        <v>198</v>
      </c>
      <c r="E72" s="17">
        <f>+MAX(F72:FK72)</f>
        <v>21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  <c r="M72">
        <v>20</v>
      </c>
      <c r="N72">
        <v>21</v>
      </c>
    </row>
    <row r="73" spans="1:14">
      <c r="A73" s="27">
        <v>80508</v>
      </c>
      <c r="B73" s="28" t="s">
        <v>99</v>
      </c>
      <c r="C73" s="28" t="s">
        <v>134</v>
      </c>
      <c r="D73" s="28" t="s">
        <v>206</v>
      </c>
      <c r="E73" s="17">
        <f>+MAX(F73:FK73)</f>
        <v>19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  <c r="M73">
        <v>18</v>
      </c>
      <c r="N73">
        <v>19</v>
      </c>
    </row>
    <row r="74" spans="1:14">
      <c r="A74" s="27">
        <v>50316</v>
      </c>
      <c r="B74" s="28" t="s">
        <v>151</v>
      </c>
      <c r="C74" s="28" t="s">
        <v>181</v>
      </c>
      <c r="D74" s="28" t="s">
        <v>182</v>
      </c>
      <c r="E74" s="17">
        <f>+MAX(F74:FK74)</f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  <c r="M74">
        <v>17</v>
      </c>
      <c r="N74">
        <v>17</v>
      </c>
    </row>
    <row r="75" spans="1:14">
      <c r="A75" s="27">
        <v>130705</v>
      </c>
      <c r="B75" s="28" t="s">
        <v>102</v>
      </c>
      <c r="C75" s="28" t="s">
        <v>138</v>
      </c>
      <c r="D75" s="28" t="s">
        <v>203</v>
      </c>
      <c r="E75" s="17">
        <f>+MAX(F75:FK75)</f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  <c r="M75">
        <v>16</v>
      </c>
      <c r="N75">
        <v>16</v>
      </c>
    </row>
    <row r="76" spans="1:14">
      <c r="A76" s="27">
        <v>90105</v>
      </c>
      <c r="B76" s="28" t="s">
        <v>114</v>
      </c>
      <c r="C76" s="28" t="s">
        <v>197</v>
      </c>
      <c r="D76" s="28" t="s">
        <v>215</v>
      </c>
      <c r="E76" s="17">
        <f>+MAX(F76:FK76)</f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  <c r="M76">
        <v>16</v>
      </c>
      <c r="N76">
        <v>16</v>
      </c>
    </row>
    <row r="77" spans="1:14">
      <c r="A77" s="27">
        <v>80505</v>
      </c>
      <c r="B77" s="28" t="s">
        <v>99</v>
      </c>
      <c r="C77" s="28" t="s">
        <v>134</v>
      </c>
      <c r="D77" s="28" t="s">
        <v>208</v>
      </c>
      <c r="E77" s="17">
        <f>+MAX(F77:FK77)</f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  <c r="M77">
        <v>15</v>
      </c>
      <c r="N77">
        <v>15</v>
      </c>
    </row>
    <row r="78" spans="1:14">
      <c r="A78" s="27">
        <v>20601</v>
      </c>
      <c r="B78" s="28" t="s">
        <v>212</v>
      </c>
      <c r="C78" s="28" t="s">
        <v>213</v>
      </c>
      <c r="D78" s="28" t="s">
        <v>214</v>
      </c>
      <c r="E78" s="17">
        <f>+MAX(F78:FK78)</f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  <c r="M78">
        <v>15</v>
      </c>
      <c r="N78">
        <v>15</v>
      </c>
    </row>
    <row r="79" spans="1:14">
      <c r="A79" s="27">
        <v>20207</v>
      </c>
      <c r="B79" s="28" t="s">
        <v>212</v>
      </c>
      <c r="C79" s="28" t="s">
        <v>217</v>
      </c>
      <c r="D79" s="28" t="s">
        <v>218</v>
      </c>
      <c r="E79" s="17">
        <f>+MAX(F79:FK79)</f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  <c r="M79">
        <v>15</v>
      </c>
      <c r="N79">
        <v>15</v>
      </c>
    </row>
    <row r="80" spans="1:14">
      <c r="A80" s="27">
        <v>30111</v>
      </c>
      <c r="B80" s="28" t="s">
        <v>144</v>
      </c>
      <c r="C80" s="28" t="s">
        <v>144</v>
      </c>
      <c r="D80" s="28" t="s">
        <v>185</v>
      </c>
      <c r="E80" s="17">
        <f>+MAX(F80:FK80)</f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  <c r="M80">
        <v>15</v>
      </c>
      <c r="N80">
        <v>15</v>
      </c>
    </row>
    <row r="81" spans="1:14">
      <c r="A81" s="27">
        <v>40404</v>
      </c>
      <c r="B81" s="28" t="s">
        <v>154</v>
      </c>
      <c r="C81" s="28" t="s">
        <v>234</v>
      </c>
      <c r="D81" s="28" t="s">
        <v>235</v>
      </c>
      <c r="E81" s="17">
        <f>+MAX(F81:FK81)</f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  <c r="M81">
        <v>14</v>
      </c>
      <c r="N81">
        <v>14</v>
      </c>
    </row>
    <row r="82" spans="1:14">
      <c r="A82" s="27">
        <v>130301</v>
      </c>
      <c r="B82" s="28" t="s">
        <v>102</v>
      </c>
      <c r="C82" s="28" t="s">
        <v>222</v>
      </c>
      <c r="D82" s="28" t="s">
        <v>229</v>
      </c>
      <c r="E82" s="17">
        <f>+MAX(F82:FK82)</f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  <c r="M82">
        <v>13</v>
      </c>
      <c r="N82">
        <v>13</v>
      </c>
    </row>
    <row r="83" spans="1:14">
      <c r="A83" s="27">
        <v>130310</v>
      </c>
      <c r="B83" s="28" t="s">
        <v>102</v>
      </c>
      <c r="C83" s="28" t="s">
        <v>222</v>
      </c>
      <c r="D83" s="28" t="s">
        <v>223</v>
      </c>
      <c r="E83" s="17">
        <f>+MAX(F83:FK83)</f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  <c r="M83">
        <v>13</v>
      </c>
      <c r="N83">
        <v>13</v>
      </c>
    </row>
    <row r="84" spans="1:14">
      <c r="A84" s="27">
        <v>80801</v>
      </c>
      <c r="B84" s="28" t="s">
        <v>99</v>
      </c>
      <c r="C84" s="28" t="s">
        <v>99</v>
      </c>
      <c r="D84" s="28" t="s">
        <v>194</v>
      </c>
      <c r="E84" s="17">
        <f>+MAX(F84:FK84)</f>
        <v>14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  <c r="M84">
        <v>13</v>
      </c>
      <c r="N84">
        <v>14</v>
      </c>
    </row>
    <row r="85" spans="1:14">
      <c r="A85" s="27">
        <v>30110</v>
      </c>
      <c r="B85" s="28" t="s">
        <v>144</v>
      </c>
      <c r="C85" s="28" t="s">
        <v>144</v>
      </c>
      <c r="D85" s="28" t="s">
        <v>226</v>
      </c>
      <c r="E85" s="17">
        <f>+MAX(F85:FK85)</f>
        <v>13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  <c r="M85">
        <v>12</v>
      </c>
      <c r="N85">
        <v>13</v>
      </c>
    </row>
    <row r="86" spans="1:14">
      <c r="A86" s="27">
        <v>40503</v>
      </c>
      <c r="B86" s="28" t="s">
        <v>154</v>
      </c>
      <c r="C86" s="28" t="s">
        <v>236</v>
      </c>
      <c r="D86" s="28" t="s">
        <v>236</v>
      </c>
      <c r="E86" s="17">
        <f>+MAX(F86:FK86)</f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  <c r="M86">
        <v>11</v>
      </c>
      <c r="N86">
        <v>11</v>
      </c>
    </row>
    <row r="87" spans="1:14">
      <c r="A87" s="27">
        <v>10302</v>
      </c>
      <c r="B87" s="28" t="s">
        <v>163</v>
      </c>
      <c r="C87" s="28" t="s">
        <v>167</v>
      </c>
      <c r="D87" s="28" t="s">
        <v>209</v>
      </c>
      <c r="E87" s="17">
        <f>+MAX(F87:FK87)</f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  <c r="M87">
        <v>11</v>
      </c>
      <c r="N87">
        <v>11</v>
      </c>
    </row>
    <row r="88" spans="1:14">
      <c r="A88" s="27">
        <v>30101</v>
      </c>
      <c r="B88" s="28" t="s">
        <v>144</v>
      </c>
      <c r="C88" s="28" t="s">
        <v>144</v>
      </c>
      <c r="D88" s="28" t="s">
        <v>230</v>
      </c>
      <c r="E88" s="17">
        <f>+MAX(F88:FK88)</f>
        <v>11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  <c r="M88">
        <v>10</v>
      </c>
      <c r="N88">
        <v>11</v>
      </c>
    </row>
    <row r="89" spans="1:14">
      <c r="A89" s="27">
        <v>40103</v>
      </c>
      <c r="B89" s="28" t="s">
        <v>154</v>
      </c>
      <c r="C89" s="28" t="s">
        <v>155</v>
      </c>
      <c r="D89" s="28" t="s">
        <v>231</v>
      </c>
      <c r="E89" s="17">
        <f>+MAX(F89:FK89)</f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  <c r="M89">
        <v>10</v>
      </c>
      <c r="N89">
        <v>10</v>
      </c>
    </row>
    <row r="90" spans="1:14">
      <c r="A90" s="27">
        <v>20201</v>
      </c>
      <c r="B90" s="28" t="s">
        <v>212</v>
      </c>
      <c r="C90" s="28" t="s">
        <v>217</v>
      </c>
      <c r="D90" s="28" t="s">
        <v>247</v>
      </c>
      <c r="E90" s="17">
        <f>+MAX(F90:FK90)</f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  <c r="M90">
        <v>9</v>
      </c>
      <c r="N90">
        <v>9</v>
      </c>
    </row>
    <row r="91" spans="1:14">
      <c r="A91" s="27">
        <v>90401</v>
      </c>
      <c r="B91" s="28" t="s">
        <v>114</v>
      </c>
      <c r="C91" s="28" t="s">
        <v>238</v>
      </c>
      <c r="D91" s="28" t="s">
        <v>239</v>
      </c>
      <c r="E91" s="17">
        <f>+MAX(F91:FK91)</f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  <c r="M91">
        <v>9</v>
      </c>
      <c r="N91">
        <v>9</v>
      </c>
    </row>
    <row r="92" spans="1:14">
      <c r="A92" s="27">
        <v>40610</v>
      </c>
      <c r="B92" s="28" t="s">
        <v>154</v>
      </c>
      <c r="C92" s="28" t="s">
        <v>171</v>
      </c>
      <c r="D92" s="28" t="s">
        <v>244</v>
      </c>
      <c r="E92" s="17">
        <f>+MAX(F92:FK92)</f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  <c r="M92">
        <v>9</v>
      </c>
      <c r="N92">
        <v>9</v>
      </c>
    </row>
    <row r="93" spans="1:14">
      <c r="A93" s="27">
        <v>130312</v>
      </c>
      <c r="B93" s="28" t="s">
        <v>102</v>
      </c>
      <c r="C93" s="28" t="s">
        <v>222</v>
      </c>
      <c r="D93" s="28" t="s">
        <v>241</v>
      </c>
      <c r="E93" s="17">
        <f>+MAX(F93:FK93)</f>
        <v>10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  <c r="M93">
        <v>9</v>
      </c>
      <c r="N93">
        <v>10</v>
      </c>
    </row>
    <row r="94" spans="1:14">
      <c r="A94" s="27">
        <v>20101</v>
      </c>
      <c r="B94" s="28" t="s">
        <v>212</v>
      </c>
      <c r="C94" s="28" t="s">
        <v>219</v>
      </c>
      <c r="D94" s="28" t="s">
        <v>220</v>
      </c>
      <c r="E94" s="17">
        <f>+MAX(F94:FK94)</f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  <c r="M94">
        <v>8</v>
      </c>
      <c r="N94">
        <v>8</v>
      </c>
    </row>
    <row r="95" spans="1:14">
      <c r="A95" s="27">
        <v>20605</v>
      </c>
      <c r="B95" s="28" t="s">
        <v>212</v>
      </c>
      <c r="C95" s="28" t="s">
        <v>213</v>
      </c>
      <c r="D95" s="28" t="s">
        <v>174</v>
      </c>
      <c r="E95" s="17">
        <f>+MAX(F95:FK95)</f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  <c r="M95">
        <v>8</v>
      </c>
      <c r="N95">
        <v>8</v>
      </c>
    </row>
    <row r="96" spans="1:14">
      <c r="A96" s="27">
        <v>91003</v>
      </c>
      <c r="B96" s="28" t="s">
        <v>114</v>
      </c>
      <c r="C96" s="28" t="s">
        <v>115</v>
      </c>
      <c r="D96" s="28" t="s">
        <v>216</v>
      </c>
      <c r="E96" s="17">
        <f>+MAX(F96:FK96)</f>
        <v>9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  <c r="M96">
        <v>8</v>
      </c>
      <c r="N96">
        <v>9</v>
      </c>
    </row>
    <row r="97" spans="1:14">
      <c r="A97" s="27">
        <v>91014</v>
      </c>
      <c r="B97" s="28" t="s">
        <v>114</v>
      </c>
      <c r="C97" s="28" t="s">
        <v>115</v>
      </c>
      <c r="D97" s="28" t="s">
        <v>200</v>
      </c>
      <c r="E97" s="17">
        <f>+MAX(F97:FK97)</f>
        <v>12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  <c r="M97">
        <v>8</v>
      </c>
      <c r="N97">
        <v>12</v>
      </c>
    </row>
    <row r="98" spans="1:14">
      <c r="A98" s="27">
        <v>40502</v>
      </c>
      <c r="B98" s="28" t="s">
        <v>154</v>
      </c>
      <c r="C98" s="28" t="s">
        <v>236</v>
      </c>
      <c r="D98" s="28" t="s">
        <v>256</v>
      </c>
      <c r="E98" s="17">
        <f>+MAX(F98:FK98)</f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  <c r="M98">
        <v>7</v>
      </c>
      <c r="N98">
        <v>7</v>
      </c>
    </row>
    <row r="99" spans="1:14" ht="24">
      <c r="A99" s="27">
        <v>50209</v>
      </c>
      <c r="B99" s="28" t="s">
        <v>151</v>
      </c>
      <c r="C99" s="28" t="s">
        <v>152</v>
      </c>
      <c r="D99" s="28" t="s">
        <v>211</v>
      </c>
      <c r="E99" s="17">
        <f>+MAX(F99:FK99)</f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  <c r="M99">
        <v>7</v>
      </c>
      <c r="N99">
        <v>7</v>
      </c>
    </row>
    <row r="100" spans="1:14">
      <c r="A100" s="27">
        <v>10206</v>
      </c>
      <c r="B100" s="28" t="s">
        <v>163</v>
      </c>
      <c r="C100" s="28" t="s">
        <v>164</v>
      </c>
      <c r="D100" s="28" t="s">
        <v>175</v>
      </c>
      <c r="E100" s="17">
        <f>+MAX(F100:FK100)</f>
        <v>9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  <c r="M100">
        <v>7</v>
      </c>
      <c r="N100">
        <v>9</v>
      </c>
    </row>
    <row r="101" spans="1:14">
      <c r="A101" s="27">
        <v>91002</v>
      </c>
      <c r="B101" s="28" t="s">
        <v>114</v>
      </c>
      <c r="C101" s="28" t="s">
        <v>115</v>
      </c>
      <c r="D101" s="28" t="s">
        <v>257</v>
      </c>
      <c r="E101" s="17">
        <f>+MAX(F101:FK101)</f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  <c r="M101">
        <v>7</v>
      </c>
      <c r="N101">
        <v>7</v>
      </c>
    </row>
    <row r="102" spans="1:14">
      <c r="A102" s="27">
        <v>50101</v>
      </c>
      <c r="B102" s="28" t="s">
        <v>151</v>
      </c>
      <c r="C102" s="28" t="s">
        <v>269</v>
      </c>
      <c r="D102" s="28" t="s">
        <v>270</v>
      </c>
      <c r="E102" s="17">
        <f>+MAX(F102:FK102)</f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  <c r="M102">
        <v>7</v>
      </c>
      <c r="N102">
        <v>7</v>
      </c>
    </row>
    <row r="103" spans="1:14">
      <c r="A103" s="27">
        <v>40606</v>
      </c>
      <c r="B103" s="28" t="s">
        <v>154</v>
      </c>
      <c r="C103" s="28" t="s">
        <v>171</v>
      </c>
      <c r="D103" s="28" t="s">
        <v>224</v>
      </c>
      <c r="E103" s="17">
        <f>+MAX(F103:FK103)</f>
        <v>8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  <c r="M103">
        <v>7</v>
      </c>
      <c r="N103">
        <v>8</v>
      </c>
    </row>
    <row r="104" spans="1:14">
      <c r="A104" s="27">
        <v>40301</v>
      </c>
      <c r="B104" s="28" t="s">
        <v>154</v>
      </c>
      <c r="C104" s="28" t="s">
        <v>253</v>
      </c>
      <c r="D104" s="28" t="s">
        <v>254</v>
      </c>
      <c r="E104" s="17">
        <f>+MAX(F104:FK104)</f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  <c r="M104">
        <v>6</v>
      </c>
      <c r="N104">
        <v>6</v>
      </c>
    </row>
    <row r="105" spans="1:14">
      <c r="A105" s="27">
        <v>70303</v>
      </c>
      <c r="B105" s="28" t="s">
        <v>268</v>
      </c>
      <c r="C105" s="28" t="s">
        <v>268</v>
      </c>
      <c r="D105" s="28" t="s">
        <v>257</v>
      </c>
      <c r="E105" s="17">
        <f>+MAX(F105:FK105)</f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  <c r="M105">
        <v>6</v>
      </c>
      <c r="N105">
        <v>6</v>
      </c>
    </row>
    <row r="106" spans="1:14">
      <c r="A106" s="27">
        <v>20301</v>
      </c>
      <c r="B106" s="28" t="s">
        <v>212</v>
      </c>
      <c r="C106" s="28" t="s">
        <v>245</v>
      </c>
      <c r="D106" s="28" t="s">
        <v>246</v>
      </c>
      <c r="E106" s="17">
        <f>+MAX(F106:FK106)</f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  <c r="M106">
        <v>6</v>
      </c>
      <c r="N106">
        <v>6</v>
      </c>
    </row>
    <row r="107" spans="1:14" ht="24">
      <c r="A107" s="27">
        <v>110102</v>
      </c>
      <c r="B107" s="28" t="s">
        <v>188</v>
      </c>
      <c r="C107" s="28" t="s">
        <v>189</v>
      </c>
      <c r="D107" s="28" t="s">
        <v>190</v>
      </c>
      <c r="E107" s="17">
        <f>+MAX(F107:FK107)</f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  <c r="M107">
        <v>6</v>
      </c>
      <c r="N107">
        <v>6</v>
      </c>
    </row>
    <row r="108" spans="1:14">
      <c r="A108" s="27">
        <v>20104</v>
      </c>
      <c r="B108" s="28" t="s">
        <v>212</v>
      </c>
      <c r="C108" s="28" t="s">
        <v>219</v>
      </c>
      <c r="D108" s="28" t="s">
        <v>248</v>
      </c>
      <c r="E108" s="17">
        <f>+MAX(F108:FK108)</f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  <c r="M108">
        <v>6</v>
      </c>
      <c r="N108">
        <v>6</v>
      </c>
    </row>
    <row r="109" spans="1:14">
      <c r="A109" s="27">
        <v>130104</v>
      </c>
      <c r="B109" s="28" t="s">
        <v>102</v>
      </c>
      <c r="C109" s="28" t="s">
        <v>103</v>
      </c>
      <c r="D109" s="28" t="s">
        <v>278</v>
      </c>
      <c r="E109" s="17">
        <f>+MAX(F109:FK109)</f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  <c r="M109">
        <v>6</v>
      </c>
      <c r="N109">
        <v>6</v>
      </c>
    </row>
    <row r="110" spans="1:14">
      <c r="A110" s="27">
        <v>130707</v>
      </c>
      <c r="B110" s="28" t="s">
        <v>102</v>
      </c>
      <c r="C110" s="28" t="s">
        <v>138</v>
      </c>
      <c r="D110" s="28" t="s">
        <v>233</v>
      </c>
      <c r="E110" s="17">
        <f>+MAX(F110:FK110)</f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  <c r="M110">
        <v>5</v>
      </c>
      <c r="N110">
        <v>5</v>
      </c>
    </row>
    <row r="111" spans="1:14">
      <c r="A111" s="27">
        <v>40607</v>
      </c>
      <c r="B111" s="28" t="s">
        <v>154</v>
      </c>
      <c r="C111" s="28" t="s">
        <v>171</v>
      </c>
      <c r="D111" s="28" t="s">
        <v>110</v>
      </c>
      <c r="E111" s="17">
        <f>+MAX(F111:FK111)</f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  <c r="M111">
        <v>5</v>
      </c>
      <c r="N111">
        <v>5</v>
      </c>
    </row>
    <row r="112" spans="1:14">
      <c r="A112" s="27">
        <v>91005</v>
      </c>
      <c r="B112" s="28" t="s">
        <v>114</v>
      </c>
      <c r="C112" s="28" t="s">
        <v>115</v>
      </c>
      <c r="D112" s="28" t="s">
        <v>272</v>
      </c>
      <c r="E112" s="17">
        <f>+MAX(F112:FK112)</f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  <c r="M112">
        <v>5</v>
      </c>
      <c r="N112">
        <v>5</v>
      </c>
    </row>
    <row r="113" spans="1:14">
      <c r="A113" s="27">
        <v>30102</v>
      </c>
      <c r="B113" s="28" t="s">
        <v>144</v>
      </c>
      <c r="C113" s="28" t="s">
        <v>144</v>
      </c>
      <c r="D113" s="28" t="s">
        <v>228</v>
      </c>
      <c r="E113" s="17">
        <f>+MAX(F113:FK113)</f>
        <v>5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  <c r="M113">
        <v>4</v>
      </c>
      <c r="N113">
        <v>5</v>
      </c>
    </row>
    <row r="114" spans="1:14">
      <c r="A114" s="27">
        <v>20105</v>
      </c>
      <c r="B114" s="28" t="s">
        <v>212</v>
      </c>
      <c r="C114" s="28" t="s">
        <v>219</v>
      </c>
      <c r="D114" s="28" t="s">
        <v>282</v>
      </c>
      <c r="E114" s="17">
        <f>+MAX(F114:FK114)</f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  <c r="M114">
        <v>4</v>
      </c>
      <c r="N114">
        <v>4</v>
      </c>
    </row>
    <row r="115" spans="1:14">
      <c r="A115" s="27">
        <v>30103</v>
      </c>
      <c r="B115" s="28" t="s">
        <v>144</v>
      </c>
      <c r="C115" s="28" t="s">
        <v>144</v>
      </c>
      <c r="D115" s="28" t="s">
        <v>210</v>
      </c>
      <c r="E115" s="17">
        <f>+MAX(F115:FK115)</f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  <c r="M115">
        <v>4</v>
      </c>
      <c r="N115">
        <v>4</v>
      </c>
    </row>
    <row r="116" spans="1:14">
      <c r="A116" s="27">
        <v>90301</v>
      </c>
      <c r="B116" s="28" t="s">
        <v>114</v>
      </c>
      <c r="C116" s="28" t="s">
        <v>284</v>
      </c>
      <c r="D116" s="28" t="s">
        <v>285</v>
      </c>
      <c r="E116" s="17">
        <f>+MAX(F116:FK116)</f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  <c r="M116">
        <v>4</v>
      </c>
      <c r="N116">
        <v>4</v>
      </c>
    </row>
    <row r="117" spans="1:14">
      <c r="A117" s="27">
        <v>91010</v>
      </c>
      <c r="B117" s="28" t="s">
        <v>114</v>
      </c>
      <c r="C117" s="28" t="s">
        <v>115</v>
      </c>
      <c r="D117" s="28" t="s">
        <v>261</v>
      </c>
      <c r="E117" s="17">
        <f>+MAX(F117:FK117)</f>
        <v>7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  <c r="M117">
        <v>4</v>
      </c>
      <c r="N117">
        <v>7</v>
      </c>
    </row>
    <row r="118" spans="1:14" ht="24">
      <c r="A118" s="27">
        <v>120206</v>
      </c>
      <c r="B118" s="28" t="s">
        <v>191</v>
      </c>
      <c r="C118" s="28" t="s">
        <v>266</v>
      </c>
      <c r="D118" s="28" t="s">
        <v>267</v>
      </c>
      <c r="E118" s="17">
        <f>+MAX(F118:FK118)</f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  <c r="M118">
        <v>4</v>
      </c>
      <c r="N118">
        <v>4</v>
      </c>
    </row>
    <row r="119" spans="1:14">
      <c r="A119" s="27">
        <v>130309</v>
      </c>
      <c r="B119" s="28" t="s">
        <v>102</v>
      </c>
      <c r="C119" s="28" t="s">
        <v>222</v>
      </c>
      <c r="D119" s="28" t="s">
        <v>307</v>
      </c>
      <c r="E119" s="17">
        <f>+MAX(F119:FK119)</f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  <c r="M119">
        <v>4</v>
      </c>
      <c r="N119">
        <v>4</v>
      </c>
    </row>
    <row r="120" spans="1:14">
      <c r="A120" s="27">
        <v>130714</v>
      </c>
      <c r="B120" s="28" t="s">
        <v>102</v>
      </c>
      <c r="C120" s="28" t="s">
        <v>138</v>
      </c>
      <c r="D120" s="28" t="s">
        <v>237</v>
      </c>
      <c r="E120" s="17">
        <f>+MAX(F120:FK120)</f>
        <v>5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  <c r="M120">
        <v>4</v>
      </c>
      <c r="N120">
        <v>5</v>
      </c>
    </row>
    <row r="121" spans="1:14">
      <c r="A121" s="27">
        <v>30109</v>
      </c>
      <c r="B121" s="28" t="s">
        <v>144</v>
      </c>
      <c r="C121" s="28" t="s">
        <v>144</v>
      </c>
      <c r="D121" s="28" t="s">
        <v>271</v>
      </c>
      <c r="E121" s="17">
        <f>+MAX(F121:FK121)</f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  <c r="M121">
        <v>4</v>
      </c>
      <c r="N121">
        <v>4</v>
      </c>
    </row>
    <row r="122" spans="1:14">
      <c r="A122" s="27">
        <v>130715</v>
      </c>
      <c r="B122" s="28" t="s">
        <v>102</v>
      </c>
      <c r="C122" s="28" t="s">
        <v>138</v>
      </c>
      <c r="D122" s="28" t="s">
        <v>313</v>
      </c>
      <c r="E122" s="17">
        <f>+MAX(F122:FK122)</f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  <c r="M122">
        <v>4</v>
      </c>
      <c r="N122">
        <v>4</v>
      </c>
    </row>
    <row r="123" spans="1:14">
      <c r="A123" s="27">
        <v>90801</v>
      </c>
      <c r="B123" s="28" t="s">
        <v>114</v>
      </c>
      <c r="C123" s="28" t="s">
        <v>118</v>
      </c>
      <c r="D123" s="28" t="s">
        <v>264</v>
      </c>
      <c r="E123" s="17">
        <f>+MAX(F123:FK123)</f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  <c r="M123">
        <v>4</v>
      </c>
      <c r="N123">
        <v>4</v>
      </c>
    </row>
    <row r="124" spans="1:14">
      <c r="A124" s="27">
        <v>130718</v>
      </c>
      <c r="B124" s="28" t="s">
        <v>102</v>
      </c>
      <c r="C124" s="28" t="s">
        <v>138</v>
      </c>
      <c r="D124" s="28" t="s">
        <v>279</v>
      </c>
      <c r="E124" s="17">
        <f>+MAX(F124:FK124)</f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  <c r="M124">
        <v>4</v>
      </c>
      <c r="N124">
        <v>4</v>
      </c>
    </row>
    <row r="125" spans="1:14">
      <c r="A125" s="27">
        <v>40101</v>
      </c>
      <c r="B125" s="28" t="s">
        <v>154</v>
      </c>
      <c r="C125" s="28" t="s">
        <v>155</v>
      </c>
      <c r="D125" s="28" t="s">
        <v>251</v>
      </c>
      <c r="E125" s="17">
        <f>+MAX(F125:FK125)</f>
        <v>5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  <c r="M125">
        <v>3</v>
      </c>
      <c r="N125">
        <v>5</v>
      </c>
    </row>
    <row r="126" spans="1:14">
      <c r="A126" s="27">
        <v>10401</v>
      </c>
      <c r="B126" s="28" t="s">
        <v>163</v>
      </c>
      <c r="C126" s="28" t="s">
        <v>273</v>
      </c>
      <c r="D126" s="28" t="s">
        <v>274</v>
      </c>
      <c r="E126" s="17">
        <f>+MAX(F126:FK126)</f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  <c r="M126">
        <v>3</v>
      </c>
      <c r="N126">
        <v>3</v>
      </c>
    </row>
    <row r="127" spans="1:14">
      <c r="A127" s="27">
        <v>40401</v>
      </c>
      <c r="B127" s="28" t="s">
        <v>154</v>
      </c>
      <c r="C127" s="28" t="s">
        <v>234</v>
      </c>
      <c r="D127" s="28" t="s">
        <v>319</v>
      </c>
      <c r="E127" s="17">
        <f>+MAX(F127:FK127)</f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>
      <c r="A128" s="27">
        <v>20602</v>
      </c>
      <c r="B128" s="28" t="s">
        <v>212</v>
      </c>
      <c r="C128" s="28" t="s">
        <v>213</v>
      </c>
      <c r="D128" s="28" t="s">
        <v>283</v>
      </c>
      <c r="E128" s="17">
        <f>+MAX(F128:FK128)</f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  <c r="M128">
        <v>3</v>
      </c>
      <c r="N128">
        <v>3</v>
      </c>
    </row>
    <row r="129" spans="1:14">
      <c r="A129" s="27">
        <v>80502</v>
      </c>
      <c r="B129" s="28" t="s">
        <v>99</v>
      </c>
      <c r="C129" s="28" t="s">
        <v>134</v>
      </c>
      <c r="D129" s="28" t="s">
        <v>275</v>
      </c>
      <c r="E129" s="17">
        <f>+MAX(F129:FK129)</f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>
      <c r="A130" s="27">
        <v>130401</v>
      </c>
      <c r="B130" s="28" t="s">
        <v>102</v>
      </c>
      <c r="C130" s="28" t="s">
        <v>259</v>
      </c>
      <c r="D130" s="28" t="s">
        <v>260</v>
      </c>
      <c r="E130" s="17">
        <f>+MAX(F130:FK130)</f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  <c r="M130">
        <v>3</v>
      </c>
      <c r="N130">
        <v>3</v>
      </c>
    </row>
    <row r="131" spans="1:14" ht="24">
      <c r="A131" s="27">
        <v>80507</v>
      </c>
      <c r="B131" s="28" t="s">
        <v>99</v>
      </c>
      <c r="C131" s="28" t="s">
        <v>134</v>
      </c>
      <c r="D131" s="28" t="s">
        <v>201</v>
      </c>
      <c r="E131" s="17">
        <f>+MAX(F131:FK131)</f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  <c r="M131">
        <v>3</v>
      </c>
      <c r="N131">
        <v>3</v>
      </c>
    </row>
    <row r="132" spans="1:14">
      <c r="A132" s="27">
        <v>90607</v>
      </c>
      <c r="B132" s="28" t="s">
        <v>114</v>
      </c>
      <c r="C132" s="28" t="s">
        <v>302</v>
      </c>
      <c r="D132" s="28" t="s">
        <v>303</v>
      </c>
      <c r="E132" s="17">
        <f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  <c r="M132">
        <v>3</v>
      </c>
      <c r="N132">
        <v>3</v>
      </c>
    </row>
    <row r="133" spans="1:14">
      <c r="A133" s="27">
        <v>10203</v>
      </c>
      <c r="B133" s="28" t="s">
        <v>163</v>
      </c>
      <c r="C133" s="28" t="s">
        <v>164</v>
      </c>
      <c r="D133" s="28" t="s">
        <v>255</v>
      </c>
      <c r="E133" s="17">
        <f>+MAX(F133:FK133)</f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  <c r="M133">
        <v>3</v>
      </c>
      <c r="N133">
        <v>3</v>
      </c>
    </row>
    <row r="134" spans="1:14">
      <c r="A134" s="27">
        <v>91112</v>
      </c>
      <c r="B134" s="28" t="s">
        <v>114</v>
      </c>
      <c r="C134" s="28" t="s">
        <v>186</v>
      </c>
      <c r="D134" s="28" t="s">
        <v>327</v>
      </c>
      <c r="E134" s="17">
        <f>+MAX(F134:FK134)</f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>
      <c r="A135" s="27">
        <v>70401</v>
      </c>
      <c r="B135" s="28" t="s">
        <v>268</v>
      </c>
      <c r="C135" s="28" t="s">
        <v>328</v>
      </c>
      <c r="D135" s="28" t="s">
        <v>329</v>
      </c>
      <c r="E135" s="17">
        <f>+MAX(F135:FK135)</f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>
      <c r="A136" s="27">
        <v>60103</v>
      </c>
      <c r="B136" s="28" t="s">
        <v>158</v>
      </c>
      <c r="C136" s="28" t="s">
        <v>297</v>
      </c>
      <c r="D136" s="28" t="s">
        <v>311</v>
      </c>
      <c r="E136" s="17">
        <f>+MAX(F136:FK136)</f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  <c r="M136">
        <v>3</v>
      </c>
      <c r="N136">
        <v>3</v>
      </c>
    </row>
    <row r="137" spans="1:14">
      <c r="A137" s="27">
        <v>20401</v>
      </c>
      <c r="B137" s="28" t="s">
        <v>212</v>
      </c>
      <c r="C137" s="28" t="s">
        <v>249</v>
      </c>
      <c r="D137" s="28" t="s">
        <v>250</v>
      </c>
      <c r="E137" s="17">
        <f>+MAX(F137:FK137)</f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  <c r="M137">
        <v>3</v>
      </c>
      <c r="N137">
        <v>3</v>
      </c>
    </row>
    <row r="138" spans="1:14" ht="24">
      <c r="A138" s="27">
        <v>40201</v>
      </c>
      <c r="B138" s="28" t="s">
        <v>154</v>
      </c>
      <c r="C138" s="28" t="s">
        <v>195</v>
      </c>
      <c r="D138" s="28" t="s">
        <v>232</v>
      </c>
      <c r="E138" s="17">
        <f>+MAX(F138:FK138)</f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>
      <c r="A139" s="27">
        <v>30112</v>
      </c>
      <c r="B139" s="28" t="s">
        <v>144</v>
      </c>
      <c r="C139" s="28" t="s">
        <v>144</v>
      </c>
      <c r="D139" s="28" t="s">
        <v>314</v>
      </c>
      <c r="E139" s="17">
        <f>+MAX(F139:FK139)</f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  <c r="M139">
        <v>3</v>
      </c>
      <c r="N139">
        <v>3</v>
      </c>
    </row>
    <row r="140" spans="1:14" ht="24">
      <c r="A140" s="27">
        <v>30601</v>
      </c>
      <c r="B140" s="28" t="s">
        <v>144</v>
      </c>
      <c r="C140" s="28" t="s">
        <v>145</v>
      </c>
      <c r="D140" s="28" t="s">
        <v>315</v>
      </c>
      <c r="E140" s="17">
        <f>+MAX(F140:FK140)</f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>
      <c r="A141" s="27">
        <v>91006</v>
      </c>
      <c r="B141" s="28" t="s">
        <v>114</v>
      </c>
      <c r="C141" s="28" t="s">
        <v>115</v>
      </c>
      <c r="D141" s="28" t="s">
        <v>294</v>
      </c>
      <c r="E141" s="17">
        <f>+MAX(F141:FK141)</f>
        <v>4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  <c r="M141">
        <v>3</v>
      </c>
      <c r="N141">
        <v>4</v>
      </c>
    </row>
    <row r="142" spans="1:14">
      <c r="A142" s="27">
        <v>20407</v>
      </c>
      <c r="B142" s="28" t="s">
        <v>212</v>
      </c>
      <c r="C142" s="28" t="s">
        <v>249</v>
      </c>
      <c r="D142" s="28" t="s">
        <v>295</v>
      </c>
      <c r="E142" s="17">
        <f>+MAX(F142:FK142)</f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  <c r="M142">
        <v>3</v>
      </c>
      <c r="N142">
        <v>3</v>
      </c>
    </row>
    <row r="143" spans="1:14">
      <c r="A143" s="27">
        <v>130402</v>
      </c>
      <c r="B143" s="28" t="s">
        <v>102</v>
      </c>
      <c r="C143" s="28" t="s">
        <v>259</v>
      </c>
      <c r="D143" s="28" t="s">
        <v>316</v>
      </c>
      <c r="E143" s="17">
        <f>+MAX(F143:FK143)</f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  <c r="M143">
        <v>2</v>
      </c>
      <c r="N143">
        <v>2</v>
      </c>
    </row>
    <row r="144" spans="1:14">
      <c r="A144" s="27">
        <v>60101</v>
      </c>
      <c r="B144" s="28" t="s">
        <v>158</v>
      </c>
      <c r="C144" s="28" t="s">
        <v>297</v>
      </c>
      <c r="D144" s="28" t="s">
        <v>321</v>
      </c>
      <c r="E144" s="17">
        <f>+MAX(F144:FK144)</f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  <c r="M144">
        <v>2</v>
      </c>
      <c r="N144">
        <v>2</v>
      </c>
    </row>
    <row r="145" spans="1:14">
      <c r="A145" s="27">
        <v>130903</v>
      </c>
      <c r="B145" s="28" t="s">
        <v>102</v>
      </c>
      <c r="C145" s="28" t="s">
        <v>322</v>
      </c>
      <c r="D145" s="28" t="s">
        <v>323</v>
      </c>
      <c r="E145" s="17">
        <f>+MAX(F145:FK145)</f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  <c r="M145">
        <v>2</v>
      </c>
      <c r="N145">
        <v>2</v>
      </c>
    </row>
    <row r="146" spans="1:14">
      <c r="A146" s="27">
        <v>40801</v>
      </c>
      <c r="B146" s="28" t="s">
        <v>154</v>
      </c>
      <c r="C146" s="28" t="s">
        <v>280</v>
      </c>
      <c r="D146" s="30" t="s">
        <v>280</v>
      </c>
      <c r="E146" s="17">
        <f>+MAX(F146:FK146)</f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  <c r="M146">
        <v>2</v>
      </c>
      <c r="N146">
        <v>2</v>
      </c>
    </row>
    <row r="147" spans="1:14">
      <c r="A147" s="27">
        <v>91107</v>
      </c>
      <c r="B147" s="28" t="s">
        <v>114</v>
      </c>
      <c r="C147" s="28" t="s">
        <v>186</v>
      </c>
      <c r="D147" s="28" t="s">
        <v>305</v>
      </c>
      <c r="E147" s="17">
        <f>+MAX(F147:FK147)</f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  <c r="M147">
        <v>2</v>
      </c>
      <c r="N147">
        <v>2</v>
      </c>
    </row>
    <row r="148" spans="1:14" ht="24">
      <c r="A148" s="27">
        <v>70301</v>
      </c>
      <c r="B148" s="28" t="s">
        <v>268</v>
      </c>
      <c r="C148" s="28" t="s">
        <v>268</v>
      </c>
      <c r="D148" s="28" t="s">
        <v>306</v>
      </c>
      <c r="E148" s="17">
        <f>+MAX(F148:FK148)</f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  <c r="M148">
        <v>2</v>
      </c>
      <c r="N148">
        <v>2</v>
      </c>
    </row>
    <row r="149" spans="1:14">
      <c r="A149" s="27">
        <v>90501</v>
      </c>
      <c r="B149" s="28" t="s">
        <v>114</v>
      </c>
      <c r="C149" s="28" t="s">
        <v>308</v>
      </c>
      <c r="D149" s="28" t="s">
        <v>309</v>
      </c>
      <c r="E149" s="17">
        <f>+MAX(F149:FK149)</f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  <c r="M149">
        <v>2</v>
      </c>
      <c r="N149">
        <v>2</v>
      </c>
    </row>
    <row r="150" spans="1:14">
      <c r="A150" s="27">
        <v>60205</v>
      </c>
      <c r="B150" s="28" t="s">
        <v>158</v>
      </c>
      <c r="C150" s="28" t="s">
        <v>350</v>
      </c>
      <c r="D150" s="28" t="s">
        <v>351</v>
      </c>
      <c r="E150" s="17">
        <f>+MAX(F150:FK150)</f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  <c r="M150">
        <v>2</v>
      </c>
      <c r="N150">
        <v>2</v>
      </c>
    </row>
    <row r="151" spans="1:14">
      <c r="A151" s="27">
        <v>40708</v>
      </c>
      <c r="B151" s="28" t="s">
        <v>154</v>
      </c>
      <c r="C151" s="28" t="s">
        <v>286</v>
      </c>
      <c r="D151" s="28" t="s">
        <v>205</v>
      </c>
      <c r="E151" s="17">
        <f>+MAX(F151:FK151)</f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  <c r="M151">
        <v>2</v>
      </c>
      <c r="N151">
        <v>2</v>
      </c>
    </row>
    <row r="152" spans="1:14">
      <c r="A152" s="27">
        <v>130713</v>
      </c>
      <c r="B152" s="28" t="s">
        <v>102</v>
      </c>
      <c r="C152" s="28" t="s">
        <v>138</v>
      </c>
      <c r="D152" s="28" t="s">
        <v>355</v>
      </c>
      <c r="E152" s="17">
        <f>+MAX(F152:FK152)</f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  <c r="M152">
        <v>2</v>
      </c>
      <c r="N152">
        <v>2</v>
      </c>
    </row>
    <row r="153" spans="1:14">
      <c r="A153" s="27">
        <v>130408</v>
      </c>
      <c r="B153" s="28" t="s">
        <v>102</v>
      </c>
      <c r="C153" s="28" t="s">
        <v>259</v>
      </c>
      <c r="D153" s="28" t="s">
        <v>276</v>
      </c>
      <c r="E153" s="17">
        <f>+MAX(F153:FK153)</f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  <c r="M153">
        <v>2</v>
      </c>
      <c r="N153">
        <v>2</v>
      </c>
    </row>
    <row r="154" spans="1:14">
      <c r="A154" s="27">
        <v>20501</v>
      </c>
      <c r="B154" s="28" t="s">
        <v>212</v>
      </c>
      <c r="C154" s="28" t="s">
        <v>357</v>
      </c>
      <c r="D154" s="28" t="s">
        <v>358</v>
      </c>
      <c r="E154" s="17">
        <f>+MAX(F154:FK154)</f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  <c r="M154">
        <v>2</v>
      </c>
      <c r="N154">
        <v>2</v>
      </c>
    </row>
    <row r="155" spans="1:14">
      <c r="A155" s="27">
        <v>20606</v>
      </c>
      <c r="B155" s="28" t="s">
        <v>212</v>
      </c>
      <c r="C155" s="28" t="s">
        <v>213</v>
      </c>
      <c r="D155" s="28" t="s">
        <v>263</v>
      </c>
      <c r="E155" s="17">
        <f>+MAX(F155:FK155)</f>
        <v>7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  <c r="M155">
        <v>2</v>
      </c>
      <c r="N155">
        <v>7</v>
      </c>
    </row>
    <row r="156" spans="1:14">
      <c r="A156" s="27">
        <v>60601</v>
      </c>
      <c r="B156" s="28" t="s">
        <v>158</v>
      </c>
      <c r="C156" s="28" t="s">
        <v>342</v>
      </c>
      <c r="D156" s="28" t="s">
        <v>359</v>
      </c>
      <c r="E156" s="17">
        <f>+MAX(F156:FK156)</f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  <c r="M156">
        <v>2</v>
      </c>
      <c r="N156">
        <v>2</v>
      </c>
    </row>
    <row r="157" spans="1:14">
      <c r="A157" s="27">
        <v>40901</v>
      </c>
      <c r="B157" s="28" t="s">
        <v>154</v>
      </c>
      <c r="C157" s="28" t="s">
        <v>361</v>
      </c>
      <c r="D157" s="28" t="s">
        <v>362</v>
      </c>
      <c r="E157" s="17">
        <f>+MAX(F157:FK157)</f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  <c r="M157">
        <v>2</v>
      </c>
      <c r="N157">
        <v>2</v>
      </c>
    </row>
    <row r="158" spans="1:14">
      <c r="A158" s="27">
        <v>70310</v>
      </c>
      <c r="B158" s="28" t="s">
        <v>268</v>
      </c>
      <c r="C158" s="28" t="s">
        <v>268</v>
      </c>
      <c r="D158" s="28" t="s">
        <v>366</v>
      </c>
      <c r="E158" s="17">
        <f>+MAX(F158:FK158)</f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  <c r="M158">
        <v>2</v>
      </c>
      <c r="N158">
        <v>2</v>
      </c>
    </row>
    <row r="159" spans="1:14">
      <c r="A159" s="27">
        <v>41104</v>
      </c>
      <c r="B159" s="28" t="s">
        <v>154</v>
      </c>
      <c r="C159" s="28" t="s">
        <v>258</v>
      </c>
      <c r="D159" s="28" t="s">
        <v>258</v>
      </c>
      <c r="E159" s="17">
        <f>+MAX(F159:FK159)</f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  <c r="M159">
        <v>2</v>
      </c>
      <c r="N159">
        <v>2</v>
      </c>
    </row>
    <row r="160" spans="1:14">
      <c r="A160" s="27">
        <v>130703</v>
      </c>
      <c r="B160" s="28" t="s">
        <v>102</v>
      </c>
      <c r="C160" s="28" t="s">
        <v>138</v>
      </c>
      <c r="D160" s="28" t="s">
        <v>293</v>
      </c>
      <c r="E160" s="17">
        <f>+MAX(F160:FK160)</f>
        <v>3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  <c r="M160">
        <v>1</v>
      </c>
      <c r="N160">
        <v>3</v>
      </c>
    </row>
    <row r="161" spans="1:14">
      <c r="A161" s="27">
        <v>130704</v>
      </c>
      <c r="B161" s="28" t="s">
        <v>102</v>
      </c>
      <c r="C161" s="28" t="s">
        <v>138</v>
      </c>
      <c r="D161" s="28" t="s">
        <v>336</v>
      </c>
      <c r="E161" s="17">
        <f>+MAX(F161:FK161)</f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s="27">
        <v>40204</v>
      </c>
      <c r="B162" s="28" t="s">
        <v>154</v>
      </c>
      <c r="C162" s="28" t="s">
        <v>195</v>
      </c>
      <c r="D162" s="28" t="s">
        <v>227</v>
      </c>
      <c r="E162" s="17">
        <f>+MAX(F162:FK162)</f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27">
        <v>40302</v>
      </c>
      <c r="B163" s="28" t="s">
        <v>154</v>
      </c>
      <c r="C163" s="28" t="s">
        <v>253</v>
      </c>
      <c r="D163" s="28" t="s">
        <v>317</v>
      </c>
      <c r="E163" s="17">
        <f>+MAX(F163:FK163)</f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s="27">
        <v>10403</v>
      </c>
      <c r="B164" s="28" t="s">
        <v>163</v>
      </c>
      <c r="C164" s="28" t="s">
        <v>273</v>
      </c>
      <c r="D164" s="28" t="s">
        <v>337</v>
      </c>
      <c r="E164" s="17">
        <f>+MAX(F164:FK164)</f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27">
        <v>20210</v>
      </c>
      <c r="B165" s="28" t="s">
        <v>212</v>
      </c>
      <c r="C165" s="28" t="s">
        <v>217</v>
      </c>
      <c r="D165" s="28" t="s">
        <v>383</v>
      </c>
      <c r="E165" s="17">
        <f>+MAX(F165:FK165)</f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s="27">
        <v>130302</v>
      </c>
      <c r="B166" s="28" t="s">
        <v>102</v>
      </c>
      <c r="C166" s="28" t="s">
        <v>222</v>
      </c>
      <c r="D166" s="28" t="s">
        <v>338</v>
      </c>
      <c r="E166" s="17">
        <f>+MAX(F166:FK166)</f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s="27">
        <v>130303</v>
      </c>
      <c r="B167" s="28" t="s">
        <v>102</v>
      </c>
      <c r="C167" s="28" t="s">
        <v>222</v>
      </c>
      <c r="D167" s="28" t="s">
        <v>301</v>
      </c>
      <c r="E167" s="17">
        <f>+MAX(F167:FK167)</f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s="27">
        <v>41003</v>
      </c>
      <c r="B168" s="28" t="s">
        <v>154</v>
      </c>
      <c r="C168" s="28" t="s">
        <v>339</v>
      </c>
      <c r="D168" s="28" t="s">
        <v>340</v>
      </c>
      <c r="E168" s="17">
        <f>+MAX(F168:FK168)</f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s="27">
        <v>130304</v>
      </c>
      <c r="B169" s="28" t="s">
        <v>102</v>
      </c>
      <c r="C169" s="28" t="s">
        <v>222</v>
      </c>
      <c r="D169" s="28" t="s">
        <v>385</v>
      </c>
      <c r="E169" s="17">
        <f>+MAX(F169:FK169)</f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ht="24">
      <c r="A170" s="27">
        <v>120304</v>
      </c>
      <c r="B170" s="28" t="s">
        <v>191</v>
      </c>
      <c r="C170" s="28" t="s">
        <v>380</v>
      </c>
      <c r="D170" s="28" t="s">
        <v>386</v>
      </c>
      <c r="E170" s="17">
        <f>+MAX(F170:FK170)</f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 s="27">
        <v>60606</v>
      </c>
      <c r="B171" s="28" t="s">
        <v>158</v>
      </c>
      <c r="C171" s="28" t="s">
        <v>342</v>
      </c>
      <c r="D171" s="28" t="s">
        <v>392</v>
      </c>
      <c r="E171" s="17">
        <f>+MAX(F171:FK171)</f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s="27">
        <v>70315</v>
      </c>
      <c r="B172" s="28" t="s">
        <v>268</v>
      </c>
      <c r="C172" s="28" t="s">
        <v>268</v>
      </c>
      <c r="D172" s="28" t="s">
        <v>393</v>
      </c>
      <c r="E172" s="17">
        <f>+MAX(F172:FK172)</f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 s="27">
        <v>80504</v>
      </c>
      <c r="B173" s="28" t="s">
        <v>99</v>
      </c>
      <c r="C173" s="28" t="s">
        <v>134</v>
      </c>
      <c r="D173" s="28" t="s">
        <v>394</v>
      </c>
      <c r="E173" s="17">
        <f>+MAX(F173:FK173)</f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 s="27">
        <v>20205</v>
      </c>
      <c r="B174" s="28" t="s">
        <v>212</v>
      </c>
      <c r="C174" s="28" t="s">
        <v>217</v>
      </c>
      <c r="D174" s="28" t="s">
        <v>395</v>
      </c>
      <c r="E174" s="17">
        <f>+MAX(F174:FK174)</f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 s="27">
        <v>10217</v>
      </c>
      <c r="B175" s="28" t="s">
        <v>163</v>
      </c>
      <c r="C175" s="28" t="s">
        <v>164</v>
      </c>
      <c r="D175" s="28" t="s">
        <v>204</v>
      </c>
      <c r="E175" s="17">
        <f>+MAX(F175:FK175)</f>
        <v>3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  <c r="M175">
        <v>1</v>
      </c>
      <c r="N175">
        <v>3</v>
      </c>
    </row>
    <row r="176" spans="1:14">
      <c r="A176" s="27">
        <v>60102</v>
      </c>
      <c r="B176" s="28" t="s">
        <v>158</v>
      </c>
      <c r="C176" s="28" t="s">
        <v>297</v>
      </c>
      <c r="D176" s="28" t="s">
        <v>326</v>
      </c>
      <c r="E176" s="17">
        <f>+MAX(F176:FK176)</f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 s="27">
        <v>40501</v>
      </c>
      <c r="B177" s="28" t="s">
        <v>154</v>
      </c>
      <c r="C177" s="28" t="s">
        <v>236</v>
      </c>
      <c r="D177" s="28" t="s">
        <v>281</v>
      </c>
      <c r="E177" s="17">
        <f>+MAX(F177:FK177)</f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  <c r="M177">
        <v>1</v>
      </c>
      <c r="N177">
        <v>1</v>
      </c>
    </row>
    <row r="178" spans="1:14">
      <c r="A178" s="27">
        <v>40506</v>
      </c>
      <c r="B178" s="28" t="s">
        <v>154</v>
      </c>
      <c r="C178" s="28" t="s">
        <v>236</v>
      </c>
      <c r="D178" s="28" t="s">
        <v>399</v>
      </c>
      <c r="E178" s="17">
        <f>+MAX(F178:FK178)</f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>
      <c r="A179" s="27">
        <v>130906</v>
      </c>
      <c r="B179" s="28" t="s">
        <v>102</v>
      </c>
      <c r="C179" s="28" t="s">
        <v>322</v>
      </c>
      <c r="D179" s="28" t="s">
        <v>346</v>
      </c>
      <c r="E179" s="17">
        <f>+MAX(F179:FK179)</f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 s="27">
        <v>10207</v>
      </c>
      <c r="B180" s="28" t="s">
        <v>163</v>
      </c>
      <c r="C180" s="28" t="s">
        <v>164</v>
      </c>
      <c r="D180" s="28" t="s">
        <v>348</v>
      </c>
      <c r="E180" s="17">
        <f>+MAX(F180:FK180)</f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  <c r="M180">
        <v>1</v>
      </c>
      <c r="N180">
        <v>1</v>
      </c>
    </row>
    <row r="181" spans="1:14">
      <c r="A181" s="27">
        <v>30108</v>
      </c>
      <c r="B181" s="28" t="s">
        <v>144</v>
      </c>
      <c r="C181" s="28" t="s">
        <v>144</v>
      </c>
      <c r="D181" s="28" t="s">
        <v>310</v>
      </c>
      <c r="E181" s="17">
        <f>+MAX(F181:FK181)</f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s="27">
        <v>60104</v>
      </c>
      <c r="B182" s="28" t="s">
        <v>158</v>
      </c>
      <c r="C182" s="28" t="s">
        <v>297</v>
      </c>
      <c r="D182" s="28" t="s">
        <v>298</v>
      </c>
      <c r="E182" s="17">
        <f>+MAX(F182:FK182)</f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s="27">
        <v>60705</v>
      </c>
      <c r="B183" s="28" t="s">
        <v>158</v>
      </c>
      <c r="C183" s="28" t="s">
        <v>353</v>
      </c>
      <c r="D183" s="28" t="s">
        <v>354</v>
      </c>
      <c r="E183" s="17">
        <f>+MAX(F183:FK183)</f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>
      <c r="A184" s="27">
        <v>70308</v>
      </c>
      <c r="B184" s="28" t="s">
        <v>268</v>
      </c>
      <c r="C184" s="28" t="s">
        <v>268</v>
      </c>
      <c r="D184" s="28" t="s">
        <v>405</v>
      </c>
      <c r="E184" s="17">
        <f>+MAX(F184:FK184)</f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>
      <c r="A185" s="27">
        <v>60301</v>
      </c>
      <c r="B185" s="28" t="s">
        <v>158</v>
      </c>
      <c r="C185" s="28" t="s">
        <v>406</v>
      </c>
      <c r="D185" s="28" t="s">
        <v>407</v>
      </c>
      <c r="E185" s="17">
        <f>+MAX(F185:FK185)</f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>
      <c r="A186" s="27">
        <v>30405</v>
      </c>
      <c r="B186" s="28" t="s">
        <v>144</v>
      </c>
      <c r="C186" s="28" t="s">
        <v>330</v>
      </c>
      <c r="D186" s="28" t="s">
        <v>331</v>
      </c>
      <c r="E186" s="17">
        <f>+MAX(F186:FK186)</f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>
      <c r="A187" s="27">
        <v>90601</v>
      </c>
      <c r="B187" s="28" t="s">
        <v>114</v>
      </c>
      <c r="C187" s="28" t="s">
        <v>302</v>
      </c>
      <c r="D187" s="28" t="s">
        <v>312</v>
      </c>
      <c r="E187" s="17">
        <f>+MAX(F187:FK187)</f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>
      <c r="A188" s="27">
        <v>41404</v>
      </c>
      <c r="B188" s="28" t="s">
        <v>154</v>
      </c>
      <c r="C188" s="28" t="s">
        <v>373</v>
      </c>
      <c r="D188" s="28" t="s">
        <v>412</v>
      </c>
      <c r="E188" s="17">
        <f>+MAX(F188:FK188)</f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 s="27">
        <v>60401</v>
      </c>
      <c r="B189" s="28" t="s">
        <v>158</v>
      </c>
      <c r="C189" s="28" t="s">
        <v>332</v>
      </c>
      <c r="D189" s="28" t="s">
        <v>333</v>
      </c>
      <c r="E189" s="17">
        <f>+MAX(F189:FK189)</f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 s="27">
        <v>30205</v>
      </c>
      <c r="B190" s="28" t="s">
        <v>144</v>
      </c>
      <c r="C190" s="28" t="s">
        <v>414</v>
      </c>
      <c r="D190" s="28" t="s">
        <v>415</v>
      </c>
      <c r="E190" s="17">
        <f>+MAX(F190:FK190)</f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>
      <c r="A191" s="27">
        <v>60505</v>
      </c>
      <c r="B191" s="28" t="s">
        <v>158</v>
      </c>
      <c r="C191" s="28" t="s">
        <v>417</v>
      </c>
      <c r="D191" s="28" t="s">
        <v>418</v>
      </c>
      <c r="E191" s="17">
        <f>+MAX(F191:FK191)</f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>
      <c r="A192" s="27">
        <v>41005</v>
      </c>
      <c r="B192" s="28" t="s">
        <v>154</v>
      </c>
      <c r="C192" s="28" t="s">
        <v>339</v>
      </c>
      <c r="D192" s="28" t="s">
        <v>421</v>
      </c>
      <c r="E192" s="17">
        <f>+MAX(F192:FK192)</f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s="27">
        <v>30401</v>
      </c>
      <c r="B193" s="28" t="s">
        <v>144</v>
      </c>
      <c r="C193" s="28" t="s">
        <v>330</v>
      </c>
      <c r="D193" s="28" t="s">
        <v>334</v>
      </c>
      <c r="E193" s="17">
        <f>+MAX(F193:FK193)</f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s="27">
        <v>130409</v>
      </c>
      <c r="B194" s="28" t="s">
        <v>102</v>
      </c>
      <c r="C194" s="28" t="s">
        <v>259</v>
      </c>
      <c r="D194" s="28" t="s">
        <v>335</v>
      </c>
      <c r="E194" s="17">
        <f>+MAX(F194:FK194)</f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>
      <c r="A195" s="27">
        <v>10305</v>
      </c>
      <c r="B195" s="28" t="s">
        <v>163</v>
      </c>
      <c r="C195" s="28" t="s">
        <v>167</v>
      </c>
      <c r="D195" s="28" t="s">
        <v>265</v>
      </c>
      <c r="E195" s="17">
        <f>+MAX(F195:FK195)</f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>
      <c r="A196" s="27">
        <v>90701</v>
      </c>
      <c r="B196" s="28" t="s">
        <v>114</v>
      </c>
      <c r="C196" s="28" t="s">
        <v>363</v>
      </c>
      <c r="D196" s="28" t="s">
        <v>364</v>
      </c>
      <c r="E196" s="17">
        <f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>
      <c r="A197" s="27">
        <v>40205</v>
      </c>
      <c r="B197" s="28" t="s">
        <v>154</v>
      </c>
      <c r="C197" s="28" t="s">
        <v>195</v>
      </c>
      <c r="D197" s="28" t="s">
        <v>196</v>
      </c>
      <c r="E197" s="17">
        <f>+MAX(F197:FK197)</f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>
      <c r="A198" s="27">
        <v>40608</v>
      </c>
      <c r="B198" s="28" t="s">
        <v>154</v>
      </c>
      <c r="C198" s="28" t="s">
        <v>171</v>
      </c>
      <c r="D198" s="28" t="s">
        <v>322</v>
      </c>
      <c r="E198" s="17">
        <f>+MAX(F198:FK198)</f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>
      <c r="A199" s="27">
        <v>40515</v>
      </c>
      <c r="B199" s="28" t="s">
        <v>154</v>
      </c>
      <c r="C199" s="28" t="s">
        <v>236</v>
      </c>
      <c r="D199" s="28" t="s">
        <v>277</v>
      </c>
      <c r="E199" s="17">
        <f>+MAX(F199:FK199)</f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>
      <c r="A200" s="27">
        <v>60105</v>
      </c>
      <c r="B200" s="28" t="s">
        <v>158</v>
      </c>
      <c r="C200" s="28" t="s">
        <v>297</v>
      </c>
      <c r="D200" s="28" t="s">
        <v>367</v>
      </c>
      <c r="E200" s="17">
        <f>+MAX(F200:FK200)</f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s="27">
        <v>60701</v>
      </c>
      <c r="B201" s="28" t="s">
        <v>158</v>
      </c>
      <c r="C201" s="28" t="s">
        <v>353</v>
      </c>
      <c r="D201" s="28" t="s">
        <v>369</v>
      </c>
      <c r="E201" s="17">
        <f>+MAX(F201:FK201)</f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s="27">
        <v>40510</v>
      </c>
      <c r="B202" s="28" t="s">
        <v>154</v>
      </c>
      <c r="C202" s="28" t="s">
        <v>236</v>
      </c>
      <c r="D202" s="28" t="s">
        <v>370</v>
      </c>
      <c r="E202" s="17">
        <f>+MAX(F202:FK202)</f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s="27">
        <v>40107</v>
      </c>
      <c r="B203" s="28" t="s">
        <v>154</v>
      </c>
      <c r="C203" s="28" t="s">
        <v>155</v>
      </c>
      <c r="D203" s="28" t="s">
        <v>376</v>
      </c>
      <c r="E203" s="17">
        <f>+MAX(F203:FK203)</f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ht="24">
      <c r="A204" s="27">
        <v>120101</v>
      </c>
      <c r="B204" s="28" t="s">
        <v>191</v>
      </c>
      <c r="C204" s="28" t="s">
        <v>289</v>
      </c>
      <c r="D204" s="28" t="s">
        <v>292</v>
      </c>
      <c r="E204" s="17">
        <f>+MAX(F204:FK204)</f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s="27">
        <v>91205</v>
      </c>
      <c r="B205" s="28" t="s">
        <v>114</v>
      </c>
      <c r="C205" s="28" t="s">
        <v>242</v>
      </c>
      <c r="D205" s="28" t="s">
        <v>371</v>
      </c>
      <c r="E205" s="17">
        <f>+MAX(F205:FK205)</f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>
      <c r="A206" s="27">
        <v>40308</v>
      </c>
      <c r="B206" s="28" t="s">
        <v>154</v>
      </c>
      <c r="C206" s="28" t="s">
        <v>253</v>
      </c>
      <c r="D206" s="28" t="s">
        <v>377</v>
      </c>
      <c r="E206" s="17">
        <f>+MAX(F206:FK206)</f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ht="24">
      <c r="A207" s="27">
        <v>100104</v>
      </c>
      <c r="B207" s="28" t="s">
        <v>149</v>
      </c>
      <c r="C207" s="28" t="s">
        <v>149</v>
      </c>
      <c r="D207" s="28" t="s">
        <v>433</v>
      </c>
      <c r="E207" s="17">
        <f>+MAX(F207:FK207)</f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>
      <c r="A208" s="27">
        <v>41401</v>
      </c>
      <c r="B208" s="28" t="s">
        <v>154</v>
      </c>
      <c r="C208" s="28" t="s">
        <v>373</v>
      </c>
      <c r="D208" s="28" t="s">
        <v>374</v>
      </c>
      <c r="E208" s="17">
        <f>+MAX(F208:FK208)</f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>
      <c r="A209" s="27">
        <v>50313</v>
      </c>
      <c r="B209" s="28" t="s">
        <v>151</v>
      </c>
      <c r="C209" s="28" t="s">
        <v>181</v>
      </c>
      <c r="D209" s="28" t="s">
        <v>378</v>
      </c>
      <c r="E209" s="17">
        <f>+MAX(F209:FK209)</f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27">
        <v>91102</v>
      </c>
      <c r="B210" s="28" t="s">
        <v>114</v>
      </c>
      <c r="C210" s="28" t="s">
        <v>186</v>
      </c>
      <c r="D210" s="28" t="s">
        <v>379</v>
      </c>
      <c r="E210" s="17">
        <f>+MAX(F210:FK210)</f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27">
        <v>10306</v>
      </c>
      <c r="B211" s="28" t="s">
        <v>163</v>
      </c>
      <c r="C211" s="28" t="s">
        <v>167</v>
      </c>
      <c r="D211" s="28" t="s">
        <v>318</v>
      </c>
      <c r="E211" s="17">
        <f>+MAX(F211:FK211)</f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ht="24">
      <c r="A212" s="27">
        <v>120303</v>
      </c>
      <c r="B212" s="28" t="s">
        <v>191</v>
      </c>
      <c r="C212" s="28" t="s">
        <v>380</v>
      </c>
      <c r="D212" s="28" t="s">
        <v>381</v>
      </c>
      <c r="E212" s="17">
        <f>+MAX(F212:FK212)</f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27">
        <v>10213</v>
      </c>
      <c r="B213" s="28" t="s">
        <v>163</v>
      </c>
      <c r="C213" s="28" t="s">
        <v>164</v>
      </c>
      <c r="D213" s="28" t="s">
        <v>252</v>
      </c>
      <c r="E213" s="17">
        <f>+MAX(F213:FK213)</f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27">
        <v>50202</v>
      </c>
      <c r="B214" s="28" t="s">
        <v>151</v>
      </c>
      <c r="C214" s="28" t="s">
        <v>152</v>
      </c>
      <c r="D214" s="28" t="s">
        <v>382</v>
      </c>
      <c r="E214" s="17">
        <f>+MAX(F214:FK214)</f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27">
        <v>10101</v>
      </c>
      <c r="B215" s="28" t="s">
        <v>163</v>
      </c>
      <c r="C215" s="28" t="s">
        <v>163</v>
      </c>
      <c r="D215" s="28" t="s">
        <v>225</v>
      </c>
      <c r="E215" s="17">
        <f>+MAX(F215:FK215)</f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27">
        <v>20202</v>
      </c>
      <c r="B216" s="28" t="s">
        <v>212</v>
      </c>
      <c r="C216" s="28" t="s">
        <v>217</v>
      </c>
      <c r="D216" s="28" t="s">
        <v>300</v>
      </c>
      <c r="E216" s="17">
        <f>+MAX(F216:FK216)</f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ht="24">
      <c r="A217" s="27">
        <v>120708</v>
      </c>
      <c r="B217" s="28" t="s">
        <v>191</v>
      </c>
      <c r="C217" s="28" t="s">
        <v>296</v>
      </c>
      <c r="D217" s="28" t="s">
        <v>283</v>
      </c>
      <c r="E217" s="17">
        <f>+MAX(F217:FK217)</f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27">
        <v>91009</v>
      </c>
      <c r="B218" s="28" t="s">
        <v>114</v>
      </c>
      <c r="C218" s="28" t="s">
        <v>115</v>
      </c>
      <c r="D218" s="28" t="s">
        <v>384</v>
      </c>
      <c r="E218" s="17">
        <f>+MAX(F218:FK218)</f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ht="24">
      <c r="A219" s="27">
        <v>120104</v>
      </c>
      <c r="B219" s="28" t="s">
        <v>191</v>
      </c>
      <c r="C219" s="28" t="s">
        <v>289</v>
      </c>
      <c r="D219" s="28" t="s">
        <v>341</v>
      </c>
      <c r="E219" s="17">
        <f>+MAX(F219:FK219)</f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ht="24">
      <c r="A220" s="27">
        <v>120301</v>
      </c>
      <c r="B220" s="28" t="s">
        <v>191</v>
      </c>
      <c r="C220" s="28" t="s">
        <v>380</v>
      </c>
      <c r="D220" s="28" t="s">
        <v>387</v>
      </c>
      <c r="E220" s="17">
        <f>+MAX(F220:FK220)</f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  <c r="M220">
        <v>0</v>
      </c>
    </row>
    <row r="221" spans="1:14">
      <c r="A221" s="27">
        <v>20604</v>
      </c>
      <c r="B221" s="28" t="s">
        <v>212</v>
      </c>
      <c r="C221" s="28" t="s">
        <v>213</v>
      </c>
      <c r="D221" s="28" t="s">
        <v>320</v>
      </c>
      <c r="E221" s="17">
        <f>+MAX(F221:FK221)</f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ht="24">
      <c r="A222" s="27">
        <v>110101</v>
      </c>
      <c r="B222" s="28" t="s">
        <v>188</v>
      </c>
      <c r="C222" s="28" t="s">
        <v>189</v>
      </c>
      <c r="D222" s="28" t="s">
        <v>207</v>
      </c>
      <c r="E222" s="17">
        <f>+MAX(F222:FK222)</f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27">
        <v>40603</v>
      </c>
      <c r="B223" s="28" t="s">
        <v>154</v>
      </c>
      <c r="C223" s="28" t="s">
        <v>171</v>
      </c>
      <c r="D223" s="28" t="s">
        <v>388</v>
      </c>
      <c r="E223" s="17">
        <f>+MAX(F223:FK223)</f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27">
        <v>90503</v>
      </c>
      <c r="B224" s="28" t="s">
        <v>114</v>
      </c>
      <c r="C224" s="28" t="s">
        <v>308</v>
      </c>
      <c r="D224" s="28" t="s">
        <v>389</v>
      </c>
      <c r="E224" s="17">
        <f>+MAX(F224:FK224)</f>
        <v>0</v>
      </c>
      <c r="F224" s="20"/>
      <c r="G224" s="20"/>
      <c r="H224" s="20"/>
      <c r="I224" s="20"/>
      <c r="L224">
        <v>0</v>
      </c>
      <c r="M224">
        <v>0</v>
      </c>
      <c r="N224">
        <v>0</v>
      </c>
    </row>
    <row r="225" spans="1:14">
      <c r="A225" s="27">
        <v>40701</v>
      </c>
      <c r="B225" s="28" t="s">
        <v>154</v>
      </c>
      <c r="C225" s="28" t="s">
        <v>286</v>
      </c>
      <c r="D225" s="28" t="s">
        <v>287</v>
      </c>
      <c r="E225" s="17">
        <f>+MAX(F225:FK225)</f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27">
        <v>60604</v>
      </c>
      <c r="B226" s="28" t="s">
        <v>158</v>
      </c>
      <c r="C226" s="28" t="s">
        <v>342</v>
      </c>
      <c r="D226" s="28" t="s">
        <v>343</v>
      </c>
      <c r="E226" s="17">
        <f>+MAX(F226:FK226)</f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27">
        <v>90102</v>
      </c>
      <c r="B227" s="28" t="s">
        <v>114</v>
      </c>
      <c r="C227" s="28" t="s">
        <v>197</v>
      </c>
      <c r="D227" s="28" t="s">
        <v>390</v>
      </c>
      <c r="E227" s="17">
        <f>+MAX(F227:FK227)</f>
        <v>0</v>
      </c>
      <c r="F227" s="20"/>
      <c r="G227" s="20"/>
      <c r="H227" s="20"/>
      <c r="I227" s="20"/>
      <c r="L227">
        <v>0</v>
      </c>
      <c r="M227">
        <v>0</v>
      </c>
      <c r="N227">
        <v>0</v>
      </c>
    </row>
    <row r="228" spans="1:14">
      <c r="A228" s="27">
        <v>20203</v>
      </c>
      <c r="B228" s="28" t="s">
        <v>212</v>
      </c>
      <c r="C228" s="28" t="s">
        <v>217</v>
      </c>
      <c r="D228" s="28" t="s">
        <v>391</v>
      </c>
      <c r="E228" s="17">
        <f>+MAX(F228:FK228)</f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27">
        <v>20302</v>
      </c>
      <c r="B229" s="28" t="s">
        <v>212</v>
      </c>
      <c r="C229" s="28" t="s">
        <v>245</v>
      </c>
      <c r="D229" s="28" t="s">
        <v>344</v>
      </c>
      <c r="E229" s="17">
        <f>+MAX(F229:FK229)</f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27">
        <v>91105</v>
      </c>
      <c r="B230" s="28" t="s">
        <v>114</v>
      </c>
      <c r="C230" s="28" t="s">
        <v>186</v>
      </c>
      <c r="D230" s="28" t="s">
        <v>324</v>
      </c>
      <c r="E230" s="17">
        <f>+MAX(F230:FK230)</f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27">
        <v>20103</v>
      </c>
      <c r="B231" s="28" t="s">
        <v>212</v>
      </c>
      <c r="C231" s="28" t="s">
        <v>219</v>
      </c>
      <c r="D231" s="28" t="s">
        <v>262</v>
      </c>
      <c r="E231" s="17">
        <f>+MAX(F231:FK231)</f>
        <v>7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  <c r="M231">
        <v>0</v>
      </c>
      <c r="N231">
        <v>7</v>
      </c>
    </row>
    <row r="232" spans="1:14">
      <c r="A232" s="27">
        <v>10214</v>
      </c>
      <c r="B232" s="28" t="s">
        <v>163</v>
      </c>
      <c r="C232" s="28" t="s">
        <v>164</v>
      </c>
      <c r="D232" s="28" t="s">
        <v>288</v>
      </c>
      <c r="E232" s="17">
        <f>+MAX(F232:FK232)</f>
        <v>0</v>
      </c>
      <c r="F232" s="20"/>
      <c r="G232" s="20"/>
      <c r="H232" s="20"/>
      <c r="I232" s="20"/>
      <c r="L232">
        <v>0</v>
      </c>
      <c r="M232">
        <v>0</v>
      </c>
      <c r="N232">
        <v>0</v>
      </c>
    </row>
    <row r="233" spans="1:14">
      <c r="A233" s="27">
        <v>10216</v>
      </c>
      <c r="B233" s="28" t="s">
        <v>163</v>
      </c>
      <c r="C233" s="28" t="s">
        <v>164</v>
      </c>
      <c r="D233" s="28" t="s">
        <v>221</v>
      </c>
      <c r="E233" s="17">
        <f>+MAX(F233:FK233)</f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27">
        <v>10215</v>
      </c>
      <c r="B234" s="28" t="s">
        <v>163</v>
      </c>
      <c r="C234" s="28" t="s">
        <v>164</v>
      </c>
      <c r="D234" s="28" t="s">
        <v>240</v>
      </c>
      <c r="E234" s="17">
        <f>+MAX(F234:FK234)</f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27">
        <v>91106</v>
      </c>
      <c r="B235" s="28" t="s">
        <v>114</v>
      </c>
      <c r="C235" s="28" t="s">
        <v>186</v>
      </c>
      <c r="D235" s="28" t="s">
        <v>396</v>
      </c>
      <c r="E235" s="17">
        <f>+MAX(F235:FK235)</f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ht="24">
      <c r="A236" s="27">
        <v>120203</v>
      </c>
      <c r="B236" s="28" t="s">
        <v>191</v>
      </c>
      <c r="C236" s="28" t="s">
        <v>266</v>
      </c>
      <c r="D236" s="28" t="s">
        <v>304</v>
      </c>
      <c r="E236" s="17">
        <f>+MAX(F236:FK236)</f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ht="24">
      <c r="A237" s="27">
        <v>120204</v>
      </c>
      <c r="B237" s="28" t="s">
        <v>191</v>
      </c>
      <c r="C237" s="28" t="s">
        <v>266</v>
      </c>
      <c r="D237" s="28" t="s">
        <v>325</v>
      </c>
      <c r="E237" s="17">
        <f>+MAX(F237:FK237)</f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ht="24">
      <c r="A238" s="27">
        <v>120205</v>
      </c>
      <c r="B238" s="28" t="s">
        <v>191</v>
      </c>
      <c r="C238" s="28" t="s">
        <v>266</v>
      </c>
      <c r="D238" s="28" t="s">
        <v>397</v>
      </c>
      <c r="E238" s="17">
        <f>+MAX(F238:FK238)</f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27">
        <v>91111</v>
      </c>
      <c r="B239" s="28" t="s">
        <v>114</v>
      </c>
      <c r="C239" s="28" t="s">
        <v>186</v>
      </c>
      <c r="D239" s="28" t="s">
        <v>398</v>
      </c>
      <c r="E239" s="17">
        <f>+MAX(F239:FK239)</f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ht="24">
      <c r="A240" s="27">
        <v>120701</v>
      </c>
      <c r="B240" s="28" t="s">
        <v>191</v>
      </c>
      <c r="C240" s="28" t="s">
        <v>296</v>
      </c>
      <c r="D240" s="28" t="s">
        <v>296</v>
      </c>
      <c r="E240" s="17">
        <f>+MAX(F240:FK240)</f>
        <v>1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>
      <c r="A241" s="27">
        <v>10209</v>
      </c>
      <c r="B241" s="28" t="s">
        <v>163</v>
      </c>
      <c r="C241" s="28" t="s">
        <v>164</v>
      </c>
      <c r="D241" s="28" t="s">
        <v>345</v>
      </c>
      <c r="E241" s="17">
        <f>+MAX(F241:FK241)</f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27">
        <v>70106</v>
      </c>
      <c r="B242" s="28" t="s">
        <v>268</v>
      </c>
      <c r="C242" s="28" t="s">
        <v>400</v>
      </c>
      <c r="D242" s="28" t="s">
        <v>401</v>
      </c>
      <c r="E242" s="17">
        <f>+MAX(F242:FK242)</f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27">
        <v>20505</v>
      </c>
      <c r="B243" s="28" t="s">
        <v>212</v>
      </c>
      <c r="C243" s="28" t="s">
        <v>357</v>
      </c>
      <c r="D243" s="28" t="s">
        <v>402</v>
      </c>
      <c r="E243" s="17">
        <f>+MAX(F243:FK243)</f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27">
        <v>130712</v>
      </c>
      <c r="B244" s="28" t="s">
        <v>102</v>
      </c>
      <c r="C244" s="28" t="s">
        <v>138</v>
      </c>
      <c r="D244" s="28" t="s">
        <v>347</v>
      </c>
      <c r="E244" s="17">
        <f>+MAX(F244:FK244)</f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27">
        <v>130407</v>
      </c>
      <c r="B245" s="28" t="s">
        <v>102</v>
      </c>
      <c r="C245" s="28" t="s">
        <v>259</v>
      </c>
      <c r="D245" s="28" t="s">
        <v>403</v>
      </c>
      <c r="E245" s="17">
        <f>+MAX(F245:FK245)</f>
        <v>1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>
      <c r="A246" s="27">
        <v>70201</v>
      </c>
      <c r="B246" s="28" t="s">
        <v>268</v>
      </c>
      <c r="C246" s="28" t="s">
        <v>348</v>
      </c>
      <c r="D246" s="28" t="s">
        <v>349</v>
      </c>
      <c r="E246" s="17">
        <f>+MAX(F246:FK246)</f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ht="24">
      <c r="A247" s="27">
        <v>91201</v>
      </c>
      <c r="B247" s="28" t="s">
        <v>114</v>
      </c>
      <c r="C247" s="28" t="s">
        <v>242</v>
      </c>
      <c r="D247" s="28" t="s">
        <v>243</v>
      </c>
      <c r="E247" s="17">
        <f>+MAX(F247:FK247)</f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27">
        <v>130908</v>
      </c>
      <c r="B248" s="28" t="s">
        <v>102</v>
      </c>
      <c r="C248" s="28" t="s">
        <v>322</v>
      </c>
      <c r="D248" s="28" t="s">
        <v>404</v>
      </c>
      <c r="E248" s="17">
        <f>+MAX(F248:FK248)</f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27">
        <v>90406</v>
      </c>
      <c r="B249" s="28" t="s">
        <v>114</v>
      </c>
      <c r="C249" s="28" t="s">
        <v>238</v>
      </c>
      <c r="D249" s="28" t="s">
        <v>356</v>
      </c>
      <c r="E249" s="17">
        <f>+MAX(F249:FK249)</f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ht="24">
      <c r="A250" s="27">
        <v>110103</v>
      </c>
      <c r="B250" s="28" t="s">
        <v>188</v>
      </c>
      <c r="C250" s="28" t="s">
        <v>189</v>
      </c>
      <c r="D250" s="28" t="s">
        <v>408</v>
      </c>
      <c r="E250" s="17">
        <f>+MAX(F250:FK250)</f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ht="24">
      <c r="A251" s="27">
        <v>120107</v>
      </c>
      <c r="B251" s="28" t="s">
        <v>191</v>
      </c>
      <c r="C251" s="28" t="s">
        <v>289</v>
      </c>
      <c r="D251" s="28" t="s">
        <v>409</v>
      </c>
      <c r="E251" s="17">
        <f>+MAX(F251:FK251)</f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ht="24">
      <c r="A252" s="27">
        <v>120108</v>
      </c>
      <c r="B252" s="28" t="s">
        <v>191</v>
      </c>
      <c r="C252" s="28" t="s">
        <v>289</v>
      </c>
      <c r="D252" s="28" t="s">
        <v>290</v>
      </c>
      <c r="E252" s="17">
        <f>+MAX(F252:FK252)</f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27">
        <v>30504</v>
      </c>
      <c r="B253" s="28" t="s">
        <v>144</v>
      </c>
      <c r="C253" s="28" t="s">
        <v>410</v>
      </c>
      <c r="D253" s="28" t="s">
        <v>411</v>
      </c>
      <c r="E253" s="17">
        <f>+MAX(F253:FK253)</f>
        <v>0</v>
      </c>
      <c r="F253" s="20"/>
      <c r="G253" s="20"/>
      <c r="H253" s="20"/>
      <c r="I253" s="20"/>
      <c r="L253">
        <v>0</v>
      </c>
      <c r="M253">
        <v>0</v>
      </c>
      <c r="N253">
        <v>0</v>
      </c>
    </row>
    <row r="254" spans="1:14">
      <c r="A254" s="27">
        <v>30501</v>
      </c>
      <c r="B254" s="28" t="s">
        <v>144</v>
      </c>
      <c r="C254" s="28" t="s">
        <v>410</v>
      </c>
      <c r="D254" s="28" t="s">
        <v>413</v>
      </c>
      <c r="E254" s="17">
        <f>+MAX(F254:FK254)</f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27">
        <v>30505</v>
      </c>
      <c r="B255" s="28" t="s">
        <v>144</v>
      </c>
      <c r="C255" s="28" t="s">
        <v>410</v>
      </c>
      <c r="D255" s="28" t="s">
        <v>416</v>
      </c>
      <c r="E255" s="17">
        <f>+MAX(F255:FK255)</f>
        <v>0</v>
      </c>
      <c r="F255" s="20"/>
      <c r="G255" s="20"/>
      <c r="H255" s="20"/>
      <c r="I255" s="20"/>
      <c r="L255">
        <v>0</v>
      </c>
      <c r="M255">
        <v>0</v>
      </c>
      <c r="N255">
        <v>0</v>
      </c>
    </row>
    <row r="256" spans="1:14">
      <c r="A256" s="27">
        <v>60501</v>
      </c>
      <c r="B256" s="28" t="s">
        <v>158</v>
      </c>
      <c r="C256" s="28" t="s">
        <v>417</v>
      </c>
      <c r="D256" s="28" t="s">
        <v>419</v>
      </c>
      <c r="E256" s="17">
        <f>+MAX(F256:FK256)</f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27">
        <v>90605</v>
      </c>
      <c r="B257" s="28" t="s">
        <v>114</v>
      </c>
      <c r="C257" s="28" t="s">
        <v>302</v>
      </c>
      <c r="D257" s="28" t="s">
        <v>420</v>
      </c>
      <c r="E257" s="17">
        <f>+MAX(F257:FK257)</f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27">
        <v>50204</v>
      </c>
      <c r="B258" s="28" t="s">
        <v>151</v>
      </c>
      <c r="C258" s="28" t="s">
        <v>152</v>
      </c>
      <c r="D258" s="28" t="s">
        <v>152</v>
      </c>
      <c r="E258" s="17">
        <f>+MAX(F258:FK258)</f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27">
        <v>60507</v>
      </c>
      <c r="B259" s="28" t="s">
        <v>158</v>
      </c>
      <c r="C259" s="28" t="s">
        <v>417</v>
      </c>
      <c r="D259" s="28" t="s">
        <v>422</v>
      </c>
      <c r="E259" s="17">
        <f>+MAX(F259:FK259)</f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27">
        <v>40203</v>
      </c>
      <c r="B260" s="28" t="s">
        <v>154</v>
      </c>
      <c r="C260" s="28" t="s">
        <v>195</v>
      </c>
      <c r="D260" s="28" t="s">
        <v>360</v>
      </c>
      <c r="E260" s="17">
        <f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ht="24">
      <c r="A261" s="27">
        <v>100103</v>
      </c>
      <c r="B261" s="28" t="s">
        <v>149</v>
      </c>
      <c r="C261" s="28" t="s">
        <v>149</v>
      </c>
      <c r="D261" s="28" t="s">
        <v>202</v>
      </c>
      <c r="E261" s="17">
        <f>+MAX(F261:FK261)</f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27">
        <v>10303</v>
      </c>
      <c r="B262" s="28" t="s">
        <v>163</v>
      </c>
      <c r="C262" s="28" t="s">
        <v>167</v>
      </c>
      <c r="D262" s="28" t="s">
        <v>291</v>
      </c>
      <c r="E262" s="17">
        <f>+MAX(F262:FK262)</f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27">
        <v>91109</v>
      </c>
      <c r="B263" s="28" t="s">
        <v>114</v>
      </c>
      <c r="C263" s="28" t="s">
        <v>186</v>
      </c>
      <c r="D263" s="28" t="s">
        <v>423</v>
      </c>
      <c r="E263" s="17">
        <f>+MAX(F263:FK263)</f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27">
        <v>30305</v>
      </c>
      <c r="B264" s="28" t="s">
        <v>144</v>
      </c>
      <c r="C264" s="28" t="s">
        <v>424</v>
      </c>
      <c r="D264" s="28" t="s">
        <v>425</v>
      </c>
      <c r="E264" s="17">
        <f>+MAX(F264:FK264)</f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ht="24">
      <c r="A265" s="27">
        <v>110201</v>
      </c>
      <c r="B265" s="28" t="s">
        <v>188</v>
      </c>
      <c r="C265" s="28" t="s">
        <v>426</v>
      </c>
      <c r="D265" s="28" t="s">
        <v>427</v>
      </c>
      <c r="E265" s="17">
        <f>+MAX(F265:FK265)</f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27">
        <v>41001</v>
      </c>
      <c r="B266" s="28" t="s">
        <v>154</v>
      </c>
      <c r="C266" s="28" t="s">
        <v>339</v>
      </c>
      <c r="D266" s="28" t="s">
        <v>365</v>
      </c>
      <c r="E266" s="17">
        <f>+MAX(F266:FK266)</f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27">
        <v>91110</v>
      </c>
      <c r="B267" s="28" t="s">
        <v>114</v>
      </c>
      <c r="C267" s="28" t="s">
        <v>186</v>
      </c>
      <c r="D267" s="28" t="s">
        <v>428</v>
      </c>
      <c r="E267" s="17">
        <f>+MAX(F267:FK267)</f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27">
        <v>130410</v>
      </c>
      <c r="B268" s="28" t="s">
        <v>102</v>
      </c>
      <c r="C268" s="28" t="s">
        <v>259</v>
      </c>
      <c r="D268" s="28" t="s">
        <v>429</v>
      </c>
      <c r="E268" s="17">
        <f>+MAX(F268:FK268)</f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27">
        <v>41204</v>
      </c>
      <c r="B269" s="28" t="s">
        <v>154</v>
      </c>
      <c r="C269" s="28" t="s">
        <v>430</v>
      </c>
      <c r="D269" s="28" t="s">
        <v>178</v>
      </c>
      <c r="E269" s="17">
        <f>+MAX(F269:FK269)</f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27">
        <v>40609</v>
      </c>
      <c r="B270" s="28" t="s">
        <v>154</v>
      </c>
      <c r="C270" s="28" t="s">
        <v>171</v>
      </c>
      <c r="D270" s="28" t="s">
        <v>368</v>
      </c>
      <c r="E270" s="17">
        <f>+MAX(F270:FK270)</f>
        <v>0</v>
      </c>
      <c r="F270" s="20"/>
      <c r="G270" s="20"/>
      <c r="H270" s="20"/>
      <c r="I270" s="20"/>
      <c r="L270">
        <v>0</v>
      </c>
      <c r="M270">
        <v>0</v>
      </c>
      <c r="N270">
        <v>0</v>
      </c>
    </row>
    <row r="271" spans="1:14">
      <c r="A271" s="27">
        <v>90901</v>
      </c>
      <c r="B271" s="28" t="s">
        <v>114</v>
      </c>
      <c r="C271" s="28" t="s">
        <v>181</v>
      </c>
      <c r="D271" s="28" t="s">
        <v>182</v>
      </c>
      <c r="E271" s="17">
        <f>+MAX(F271:FK271)</f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27">
        <v>40508</v>
      </c>
      <c r="B272" s="28" t="s">
        <v>154</v>
      </c>
      <c r="C272" s="28" t="s">
        <v>236</v>
      </c>
      <c r="D272" s="28" t="s">
        <v>375</v>
      </c>
      <c r="E272" s="17">
        <f>+MAX(F272:FK272)</f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27">
        <v>20609</v>
      </c>
      <c r="B273" s="28" t="s">
        <v>212</v>
      </c>
      <c r="C273" s="28" t="s">
        <v>213</v>
      </c>
      <c r="D273" s="28" t="s">
        <v>431</v>
      </c>
      <c r="E273" s="17">
        <f>+MAX(F273:FK273)</f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27">
        <v>20406</v>
      </c>
      <c r="B274" s="28" t="s">
        <v>212</v>
      </c>
      <c r="C274" s="28" t="s">
        <v>249</v>
      </c>
      <c r="D274" s="28" t="s">
        <v>432</v>
      </c>
      <c r="E274" s="17">
        <f>+MAX(F274:FK274)</f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27">
        <v>10405</v>
      </c>
      <c r="B275" s="28" t="s">
        <v>163</v>
      </c>
      <c r="C275" s="28" t="s">
        <v>273</v>
      </c>
      <c r="D275" s="28" t="s">
        <v>434</v>
      </c>
      <c r="E275" s="17">
        <f>+MAX(F275:FK275)</f>
        <v>0</v>
      </c>
      <c r="F275" s="20"/>
      <c r="G275" s="20"/>
      <c r="H275" s="20"/>
      <c r="I275" s="20"/>
      <c r="L275">
        <v>0</v>
      </c>
      <c r="M275">
        <v>0</v>
      </c>
      <c r="N275">
        <v>0</v>
      </c>
    </row>
    <row r="276" spans="1:14">
      <c r="A276" s="27">
        <v>10406</v>
      </c>
      <c r="B276" s="28" t="s">
        <v>163</v>
      </c>
      <c r="C276" s="28" t="s">
        <v>273</v>
      </c>
      <c r="D276" s="28" t="s">
        <v>372</v>
      </c>
      <c r="E276" s="17">
        <f>+MAX(F276:FK276)</f>
        <v>0</v>
      </c>
      <c r="F276" s="20"/>
      <c r="G276" s="20"/>
      <c r="H276" s="20"/>
      <c r="I276" s="20"/>
      <c r="L276">
        <v>0</v>
      </c>
      <c r="M276">
        <v>0</v>
      </c>
      <c r="N276">
        <v>0</v>
      </c>
    </row>
    <row r="277" spans="1:14">
      <c r="A277" s="27">
        <v>30202</v>
      </c>
      <c r="B277" s="28" t="s">
        <v>144</v>
      </c>
      <c r="C277" s="28" t="s">
        <v>414</v>
      </c>
      <c r="D277" s="28" t="s">
        <v>445</v>
      </c>
      <c r="E277" s="17">
        <f>+MAX(F277:FK277)</f>
        <v>0</v>
      </c>
      <c r="F277" s="20"/>
      <c r="G277" s="20"/>
      <c r="H277" s="20"/>
      <c r="I277" s="20"/>
    </row>
    <row r="278" spans="1:14">
      <c r="A278" s="27">
        <v>70313</v>
      </c>
      <c r="B278" s="28" t="s">
        <v>268</v>
      </c>
      <c r="C278" s="28" t="s">
        <v>268</v>
      </c>
      <c r="D278" s="28" t="s">
        <v>446</v>
      </c>
      <c r="E278" s="17">
        <f>+MAX(F278:FK278)</f>
        <v>0</v>
      </c>
      <c r="F278" s="20"/>
      <c r="G278" s="20"/>
      <c r="H278" s="20"/>
      <c r="I278" s="20"/>
    </row>
    <row r="279" spans="1:14" ht="24">
      <c r="A279" s="27">
        <v>120502</v>
      </c>
      <c r="B279" s="28" t="s">
        <v>191</v>
      </c>
      <c r="C279" s="28" t="s">
        <v>447</v>
      </c>
      <c r="D279" s="28" t="s">
        <v>448</v>
      </c>
      <c r="E279" s="17">
        <f>+MAX(F279:FK279)</f>
        <v>0</v>
      </c>
      <c r="F279" s="20"/>
      <c r="G279" s="20"/>
      <c r="H279" s="20"/>
      <c r="I279" s="20"/>
    </row>
    <row r="280" spans="1:14" ht="24">
      <c r="A280" s="27">
        <v>120902</v>
      </c>
      <c r="B280" s="28" t="s">
        <v>191</v>
      </c>
      <c r="C280" s="28" t="s">
        <v>449</v>
      </c>
      <c r="D280" s="28" t="s">
        <v>450</v>
      </c>
      <c r="E280" s="17">
        <f>+MAX(F280:FK280)</f>
        <v>0</v>
      </c>
      <c r="F280" s="20"/>
      <c r="G280" s="20"/>
      <c r="H280" s="20"/>
      <c r="I280" s="20"/>
    </row>
    <row r="281" spans="1:14" ht="24">
      <c r="A281" s="27">
        <v>120302</v>
      </c>
      <c r="B281" s="28" t="s">
        <v>191</v>
      </c>
      <c r="C281" s="28" t="s">
        <v>380</v>
      </c>
      <c r="D281" s="28" t="s">
        <v>451</v>
      </c>
      <c r="E281" s="17">
        <f>+MAX(F281:FK281)</f>
        <v>0</v>
      </c>
      <c r="F281" s="20"/>
      <c r="G281" s="20"/>
      <c r="H281" s="20"/>
      <c r="I281" s="20"/>
    </row>
    <row r="282" spans="1:14" ht="24">
      <c r="A282" s="27">
        <v>120503</v>
      </c>
      <c r="B282" s="28" t="s">
        <v>191</v>
      </c>
      <c r="C282" s="28" t="s">
        <v>447</v>
      </c>
      <c r="D282" s="28" t="s">
        <v>452</v>
      </c>
      <c r="E282" s="17">
        <f>+MAX(F282:FK282)</f>
        <v>0</v>
      </c>
      <c r="F282" s="20"/>
      <c r="G282" s="20"/>
      <c r="H282" s="20"/>
      <c r="I282" s="20"/>
    </row>
    <row r="283" spans="1:14">
      <c r="A283" s="27">
        <v>70702</v>
      </c>
      <c r="B283" s="28" t="s">
        <v>268</v>
      </c>
      <c r="C283" s="28" t="s">
        <v>453</v>
      </c>
      <c r="D283" s="28" t="s">
        <v>454</v>
      </c>
      <c r="E283" s="17">
        <f>+MAX(F283:FK283)</f>
        <v>0</v>
      </c>
      <c r="F283" s="20"/>
      <c r="G283" s="20"/>
      <c r="H283" s="20"/>
      <c r="I283" s="20"/>
    </row>
    <row r="284" spans="1:14">
      <c r="A284" s="27">
        <v>91202</v>
      </c>
      <c r="B284" s="28" t="s">
        <v>114</v>
      </c>
      <c r="C284" s="28" t="s">
        <v>242</v>
      </c>
      <c r="D284" s="28" t="s">
        <v>455</v>
      </c>
      <c r="E284" s="17">
        <f>+MAX(F284:FK284)</f>
        <v>0</v>
      </c>
      <c r="F284" s="20"/>
      <c r="G284" s="20"/>
      <c r="H284" s="20"/>
      <c r="I284" s="20"/>
    </row>
    <row r="285" spans="1:14" ht="24">
      <c r="A285" s="27">
        <v>120702</v>
      </c>
      <c r="B285" s="28" t="s">
        <v>191</v>
      </c>
      <c r="C285" s="28" t="s">
        <v>296</v>
      </c>
      <c r="D285" s="28" t="s">
        <v>456</v>
      </c>
      <c r="E285" s="17">
        <f>+MAX(F285:FK285)</f>
        <v>0</v>
      </c>
      <c r="F285" s="20"/>
      <c r="G285" s="20"/>
      <c r="H285" s="20"/>
      <c r="I285" s="20"/>
    </row>
    <row r="286" spans="1:14">
      <c r="A286" s="27">
        <v>70402</v>
      </c>
      <c r="B286" s="28" t="s">
        <v>268</v>
      </c>
      <c r="C286" s="28" t="s">
        <v>328</v>
      </c>
      <c r="D286" s="28" t="s">
        <v>379</v>
      </c>
      <c r="E286" s="17">
        <f>+MAX(F286:FK286)</f>
        <v>0</v>
      </c>
      <c r="F286" s="20"/>
      <c r="G286" s="20"/>
      <c r="H286" s="20"/>
      <c r="I286" s="20"/>
    </row>
    <row r="287" spans="1:14">
      <c r="A287" s="27">
        <v>70202</v>
      </c>
      <c r="B287" s="28" t="s">
        <v>268</v>
      </c>
      <c r="C287" s="28" t="s">
        <v>348</v>
      </c>
      <c r="D287" s="28" t="s">
        <v>457</v>
      </c>
      <c r="E287" s="17">
        <f>+MAX(F287:FK287)</f>
        <v>0</v>
      </c>
      <c r="F287" s="20"/>
      <c r="G287" s="20"/>
      <c r="H287" s="20"/>
      <c r="I287" s="20"/>
    </row>
    <row r="288" spans="1:14">
      <c r="A288" s="27">
        <v>70403</v>
      </c>
      <c r="B288" s="28" t="s">
        <v>268</v>
      </c>
      <c r="C288" s="28" t="s">
        <v>328</v>
      </c>
      <c r="D288" s="28" t="s">
        <v>458</v>
      </c>
      <c r="E288" s="17">
        <f>+MAX(F288:FK288)</f>
        <v>0</v>
      </c>
      <c r="F288" s="20"/>
      <c r="G288" s="20"/>
      <c r="H288" s="20"/>
      <c r="I288" s="20"/>
    </row>
    <row r="289" spans="1:14">
      <c r="A289" s="27">
        <v>90202</v>
      </c>
      <c r="B289" s="28" t="s">
        <v>114</v>
      </c>
      <c r="C289" s="28" t="s">
        <v>435</v>
      </c>
      <c r="D289" s="28" t="s">
        <v>459</v>
      </c>
      <c r="E289" s="17">
        <f>+MAX(F289:FK289)</f>
        <v>0</v>
      </c>
      <c r="F289" s="20"/>
      <c r="G289" s="20"/>
      <c r="H289" s="20"/>
      <c r="I289" s="20"/>
    </row>
    <row r="290" spans="1:14">
      <c r="A290" s="27">
        <v>10402</v>
      </c>
      <c r="B290" s="28" t="s">
        <v>163</v>
      </c>
      <c r="C290" s="28" t="s">
        <v>273</v>
      </c>
      <c r="D290" s="28" t="s">
        <v>460</v>
      </c>
      <c r="E290" s="17">
        <f>+MAX(F290:FK290)</f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  <c r="N290">
        <v>3</v>
      </c>
    </row>
    <row r="291" spans="1:14">
      <c r="A291" s="27">
        <v>10102</v>
      </c>
      <c r="B291" s="28" t="s">
        <v>163</v>
      </c>
      <c r="C291" s="28" t="s">
        <v>163</v>
      </c>
      <c r="D291" s="28" t="s">
        <v>461</v>
      </c>
      <c r="E291" s="17">
        <f>+MAX(F291:FK291)</f>
        <v>0</v>
      </c>
      <c r="F291" s="20"/>
      <c r="G291" s="20"/>
      <c r="H291" s="20"/>
      <c r="I291" s="20"/>
    </row>
    <row r="292" spans="1:14">
      <c r="A292" s="27">
        <v>70203</v>
      </c>
      <c r="B292" s="28" t="s">
        <v>268</v>
      </c>
      <c r="C292" s="28" t="s">
        <v>348</v>
      </c>
      <c r="D292" s="28" t="s">
        <v>462</v>
      </c>
      <c r="E292" s="17">
        <f>+MAX(F292:FK292)</f>
        <v>0</v>
      </c>
      <c r="F292" s="20"/>
      <c r="G292" s="20"/>
      <c r="H292" s="20"/>
      <c r="I292" s="20"/>
    </row>
    <row r="293" spans="1:14">
      <c r="A293" s="27">
        <v>41302</v>
      </c>
      <c r="B293" s="28" t="s">
        <v>154</v>
      </c>
      <c r="C293" s="28" t="s">
        <v>441</v>
      </c>
      <c r="D293" s="28" t="s">
        <v>143</v>
      </c>
      <c r="E293" s="17">
        <f>+MAX(F293:FK293)</f>
        <v>0</v>
      </c>
      <c r="F293" s="20"/>
      <c r="G293" s="20"/>
      <c r="H293" s="20"/>
      <c r="I293" s="20"/>
    </row>
    <row r="294" spans="1:14">
      <c r="A294" s="27">
        <v>40602</v>
      </c>
      <c r="B294" s="28" t="s">
        <v>154</v>
      </c>
      <c r="C294" s="28" t="s">
        <v>171</v>
      </c>
      <c r="D294" s="28" t="s">
        <v>463</v>
      </c>
      <c r="E294" s="17">
        <f>+MAX(F294:FK294)</f>
        <v>0</v>
      </c>
      <c r="F294" s="20"/>
      <c r="G294" s="20"/>
      <c r="H294" s="20"/>
      <c r="I294" s="20"/>
    </row>
    <row r="295" spans="1:14" ht="24">
      <c r="A295" s="27">
        <v>120601</v>
      </c>
      <c r="B295" s="28" t="s">
        <v>191</v>
      </c>
      <c r="C295" s="28" t="s">
        <v>299</v>
      </c>
      <c r="D295" s="28" t="s">
        <v>464</v>
      </c>
      <c r="E295" s="17">
        <f>+MAX(F295:FK295)</f>
        <v>0</v>
      </c>
      <c r="F295" s="20"/>
      <c r="G295" s="20"/>
      <c r="H295" s="20"/>
      <c r="I295" s="20"/>
    </row>
    <row r="296" spans="1:14">
      <c r="A296" s="27">
        <v>90402</v>
      </c>
      <c r="B296" s="28" t="s">
        <v>114</v>
      </c>
      <c r="C296" s="28" t="s">
        <v>238</v>
      </c>
      <c r="D296" s="28" t="s">
        <v>465</v>
      </c>
      <c r="E296" s="17">
        <f>+MAX(F296:FK296)</f>
        <v>0</v>
      </c>
      <c r="F296" s="20"/>
      <c r="G296" s="20"/>
      <c r="H296" s="20"/>
      <c r="I296" s="20"/>
    </row>
    <row r="297" spans="1:14">
      <c r="A297" s="27">
        <v>41202</v>
      </c>
      <c r="B297" s="28" t="s">
        <v>154</v>
      </c>
      <c r="C297" s="28" t="s">
        <v>430</v>
      </c>
      <c r="D297" s="28" t="s">
        <v>466</v>
      </c>
      <c r="E297" s="17">
        <f>+MAX(F297:FK297)</f>
        <v>0</v>
      </c>
      <c r="F297" s="20"/>
      <c r="G297" s="20"/>
      <c r="H297" s="20"/>
      <c r="I297" s="20"/>
    </row>
    <row r="298" spans="1:14" ht="24">
      <c r="A298" s="27">
        <v>120102</v>
      </c>
      <c r="B298" s="28" t="s">
        <v>191</v>
      </c>
      <c r="C298" s="28" t="s">
        <v>289</v>
      </c>
      <c r="D298" s="28" t="s">
        <v>467</v>
      </c>
      <c r="E298" s="17">
        <f>+MAX(F298:FK298)</f>
        <v>0</v>
      </c>
      <c r="F298" s="20"/>
      <c r="G298" s="20"/>
      <c r="H298" s="20"/>
      <c r="I298" s="20"/>
    </row>
    <row r="299" spans="1:14">
      <c r="A299" s="27">
        <v>41203</v>
      </c>
      <c r="B299" s="28" t="s">
        <v>154</v>
      </c>
      <c r="C299" s="28" t="s">
        <v>430</v>
      </c>
      <c r="D299" s="28" t="s">
        <v>468</v>
      </c>
      <c r="E299" s="17">
        <f>+MAX(F299:FK299)</f>
        <v>0</v>
      </c>
      <c r="F299" s="20"/>
      <c r="G299" s="20"/>
      <c r="H299" s="20"/>
      <c r="I299" s="20"/>
    </row>
    <row r="300" spans="1:14">
      <c r="A300" s="27">
        <v>90403</v>
      </c>
      <c r="B300" s="28" t="s">
        <v>114</v>
      </c>
      <c r="C300" s="28" t="s">
        <v>238</v>
      </c>
      <c r="D300" s="28" t="s">
        <v>469</v>
      </c>
      <c r="E300" s="17">
        <f>+MAX(F300:FK300)</f>
        <v>0</v>
      </c>
      <c r="F300" s="20"/>
      <c r="G300" s="20"/>
      <c r="H300" s="20"/>
      <c r="I300" s="20"/>
    </row>
    <row r="301" spans="1:14">
      <c r="A301" s="27">
        <v>41002</v>
      </c>
      <c r="B301" s="28" t="s">
        <v>154</v>
      </c>
      <c r="C301" s="28" t="s">
        <v>339</v>
      </c>
      <c r="D301" s="28" t="s">
        <v>470</v>
      </c>
      <c r="E301" s="17">
        <f>+MAX(F301:FK301)</f>
        <v>0</v>
      </c>
      <c r="F301" s="20"/>
      <c r="G301" s="20"/>
      <c r="H301" s="20"/>
      <c r="I301" s="20"/>
    </row>
    <row r="302" spans="1:14">
      <c r="A302" s="27">
        <v>80602</v>
      </c>
      <c r="B302" s="28" t="s">
        <v>99</v>
      </c>
      <c r="C302" s="28" t="s">
        <v>471</v>
      </c>
      <c r="D302" s="28" t="s">
        <v>472</v>
      </c>
      <c r="E302" s="17">
        <f>+MAX(F302:FK302)</f>
        <v>0</v>
      </c>
      <c r="F302" s="20"/>
      <c r="G302" s="20"/>
      <c r="H302" s="20"/>
      <c r="I302" s="20"/>
    </row>
    <row r="303" spans="1:14">
      <c r="A303" s="27">
        <v>130403</v>
      </c>
      <c r="B303" s="28" t="s">
        <v>102</v>
      </c>
      <c r="C303" s="28" t="s">
        <v>259</v>
      </c>
      <c r="D303" s="28" t="s">
        <v>473</v>
      </c>
      <c r="E303" s="17">
        <f>+MAX(F303:FK303)</f>
        <v>0</v>
      </c>
      <c r="F303" s="20"/>
      <c r="G303" s="20"/>
      <c r="H303" s="20"/>
      <c r="I303" s="20"/>
    </row>
    <row r="304" spans="1:14" ht="24">
      <c r="A304" s="27">
        <v>120501</v>
      </c>
      <c r="B304" s="28" t="s">
        <v>191</v>
      </c>
      <c r="C304" s="28" t="s">
        <v>447</v>
      </c>
      <c r="D304" s="28" t="s">
        <v>474</v>
      </c>
      <c r="E304" s="17">
        <f>+MAX(F304:FK304)</f>
        <v>0</v>
      </c>
      <c r="F304" s="20"/>
      <c r="G304" s="20"/>
      <c r="H304" s="20"/>
      <c r="I304" s="20"/>
      <c r="N304">
        <v>0</v>
      </c>
    </row>
    <row r="305" spans="1:14">
      <c r="A305" s="27">
        <v>60502</v>
      </c>
      <c r="B305" s="28" t="s">
        <v>158</v>
      </c>
      <c r="C305" s="28" t="s">
        <v>417</v>
      </c>
      <c r="D305" s="28" t="s">
        <v>300</v>
      </c>
      <c r="E305" s="17">
        <f>+MAX(F305:FK305)</f>
        <v>0</v>
      </c>
      <c r="F305" s="20"/>
      <c r="G305" s="20"/>
      <c r="H305" s="20"/>
      <c r="I305" s="20"/>
    </row>
    <row r="306" spans="1:14">
      <c r="A306" s="27">
        <v>130404</v>
      </c>
      <c r="B306" s="28" t="s">
        <v>102</v>
      </c>
      <c r="C306" s="28" t="s">
        <v>259</v>
      </c>
      <c r="D306" s="28" t="s">
        <v>300</v>
      </c>
      <c r="E306" s="17">
        <f>+MAX(F306:FK306)</f>
        <v>0</v>
      </c>
      <c r="F306" s="20"/>
      <c r="G306" s="20"/>
      <c r="H306" s="20"/>
      <c r="I306" s="20"/>
    </row>
    <row r="307" spans="1:14">
      <c r="A307" s="27">
        <v>30402</v>
      </c>
      <c r="B307" s="28" t="s">
        <v>144</v>
      </c>
      <c r="C307" s="28" t="s">
        <v>330</v>
      </c>
      <c r="D307" s="28" t="s">
        <v>475</v>
      </c>
      <c r="E307" s="17">
        <f>+MAX(F307:FK307)</f>
        <v>0</v>
      </c>
      <c r="F307" s="20"/>
      <c r="G307" s="20"/>
      <c r="H307" s="20"/>
      <c r="I307" s="20"/>
    </row>
    <row r="308" spans="1:14" ht="24">
      <c r="A308" s="27">
        <v>120610</v>
      </c>
      <c r="B308" s="28" t="s">
        <v>191</v>
      </c>
      <c r="C308" s="28" t="s">
        <v>299</v>
      </c>
      <c r="D308" s="28" t="s">
        <v>476</v>
      </c>
      <c r="E308" s="17">
        <f>+MAX(F308:FK308)</f>
        <v>0</v>
      </c>
      <c r="F308" s="20"/>
      <c r="G308" s="20"/>
      <c r="H308" s="20"/>
      <c r="I308" s="20"/>
    </row>
    <row r="309" spans="1:14">
      <c r="A309" s="27">
        <v>40402</v>
      </c>
      <c r="B309" s="28" t="s">
        <v>154</v>
      </c>
      <c r="C309" s="28" t="s">
        <v>234</v>
      </c>
      <c r="D309" s="28" t="s">
        <v>477</v>
      </c>
      <c r="E309" s="17">
        <f>+MAX(F309:FK309)</f>
        <v>0</v>
      </c>
      <c r="F309" s="20"/>
      <c r="G309" s="20"/>
      <c r="H309" s="20"/>
      <c r="I309" s="20"/>
    </row>
    <row r="310" spans="1:14">
      <c r="A310" s="27">
        <v>91103</v>
      </c>
      <c r="B310" s="28" t="s">
        <v>114</v>
      </c>
      <c r="C310" s="28" t="s">
        <v>186</v>
      </c>
      <c r="D310" s="28" t="s">
        <v>478</v>
      </c>
      <c r="E310" s="17"/>
      <c r="F310" s="20"/>
      <c r="G310" s="20"/>
      <c r="H310" s="20"/>
      <c r="I310" s="20"/>
    </row>
    <row r="311" spans="1:14">
      <c r="A311" s="27">
        <v>90201</v>
      </c>
      <c r="B311" s="28" t="s">
        <v>114</v>
      </c>
      <c r="C311" s="28" t="s">
        <v>435</v>
      </c>
      <c r="D311" s="28" t="s">
        <v>436</v>
      </c>
      <c r="E311" s="17">
        <f>+MAX(F311:FK311)</f>
        <v>0</v>
      </c>
      <c r="F311" s="20"/>
      <c r="G311" s="20"/>
      <c r="H311" s="20"/>
      <c r="I311" s="20"/>
      <c r="N311">
        <v>0</v>
      </c>
    </row>
    <row r="312" spans="1:14">
      <c r="A312" s="27">
        <v>90902</v>
      </c>
      <c r="B312" s="28" t="s">
        <v>114</v>
      </c>
      <c r="C312" s="28" t="s">
        <v>181</v>
      </c>
      <c r="D312" s="28" t="s">
        <v>479</v>
      </c>
      <c r="E312" s="17">
        <f>+MAX(F312:FK312)</f>
        <v>0</v>
      </c>
      <c r="F312" s="20"/>
      <c r="G312" s="20"/>
      <c r="H312" s="20"/>
      <c r="I312" s="20"/>
    </row>
    <row r="313" spans="1:14" ht="24">
      <c r="A313" s="27">
        <v>120103</v>
      </c>
      <c r="B313" s="28" t="s">
        <v>191</v>
      </c>
      <c r="C313" s="28" t="s">
        <v>289</v>
      </c>
      <c r="D313" s="28" t="s">
        <v>480</v>
      </c>
      <c r="E313" s="17">
        <f>+MAX(F313:FK313)</f>
        <v>0</v>
      </c>
      <c r="F313" s="20"/>
      <c r="G313" s="20"/>
      <c r="H313" s="20"/>
      <c r="I313" s="20"/>
    </row>
    <row r="314" spans="1:14">
      <c r="A314" s="27">
        <v>70710</v>
      </c>
      <c r="B314" s="28" t="s">
        <v>268</v>
      </c>
      <c r="C314" s="28" t="s">
        <v>453</v>
      </c>
      <c r="D314" s="28" t="s">
        <v>481</v>
      </c>
      <c r="E314" s="17">
        <f>+MAX(F314:FK314)</f>
        <v>0</v>
      </c>
      <c r="F314" s="20"/>
      <c r="G314" s="20"/>
      <c r="H314" s="20"/>
      <c r="I314" s="20"/>
    </row>
    <row r="315" spans="1:14">
      <c r="A315" s="27">
        <v>50102</v>
      </c>
      <c r="B315" s="28" t="s">
        <v>151</v>
      </c>
      <c r="C315" s="28" t="s">
        <v>269</v>
      </c>
      <c r="D315" s="28" t="s">
        <v>482</v>
      </c>
      <c r="E315" s="17">
        <f>+MAX(F315:FK315)</f>
        <v>0</v>
      </c>
      <c r="F315" s="20"/>
      <c r="G315" s="20"/>
      <c r="H315" s="20"/>
      <c r="I315" s="20"/>
    </row>
    <row r="316" spans="1:14">
      <c r="A316" s="27">
        <v>40108</v>
      </c>
      <c r="B316" s="28" t="s">
        <v>154</v>
      </c>
      <c r="C316" s="28" t="s">
        <v>155</v>
      </c>
      <c r="D316" s="28" t="s">
        <v>483</v>
      </c>
      <c r="E316" s="17">
        <f>+MAX(F316:FK316)</f>
        <v>0</v>
      </c>
      <c r="F316" s="20"/>
      <c r="G316" s="20"/>
      <c r="H316" s="20"/>
      <c r="I316" s="20"/>
    </row>
    <row r="317" spans="1:14">
      <c r="A317" s="27">
        <v>70703</v>
      </c>
      <c r="B317" s="28" t="s">
        <v>268</v>
      </c>
      <c r="C317" s="28" t="s">
        <v>453</v>
      </c>
      <c r="D317" s="28" t="s">
        <v>484</v>
      </c>
      <c r="E317" s="17">
        <f>+MAX(F317:FK317)</f>
        <v>0</v>
      </c>
      <c r="F317" s="20"/>
      <c r="G317" s="20"/>
      <c r="H317" s="20"/>
      <c r="I317" s="20"/>
    </row>
    <row r="318" spans="1:14">
      <c r="A318" s="27">
        <v>20402</v>
      </c>
      <c r="B318" s="28" t="s">
        <v>212</v>
      </c>
      <c r="C318" s="28" t="s">
        <v>249</v>
      </c>
      <c r="D318" s="28" t="s">
        <v>485</v>
      </c>
      <c r="E318" s="17">
        <f>+MAX(F318:FK318)</f>
        <v>0</v>
      </c>
      <c r="F318" s="20"/>
      <c r="G318" s="20"/>
      <c r="H318" s="20"/>
      <c r="I318" s="20"/>
    </row>
    <row r="319" spans="1:14" ht="24">
      <c r="A319" s="27">
        <v>120202</v>
      </c>
      <c r="B319" s="28" t="s">
        <v>191</v>
      </c>
      <c r="C319" s="28" t="s">
        <v>266</v>
      </c>
      <c r="D319" s="28" t="s">
        <v>486</v>
      </c>
      <c r="E319" s="17">
        <f>+MAX(F319:FK319)</f>
        <v>0</v>
      </c>
      <c r="F319" s="20"/>
      <c r="G319" s="20"/>
      <c r="H319" s="20"/>
      <c r="I319" s="20"/>
    </row>
    <row r="320" spans="1:14">
      <c r="A320" s="27">
        <v>91104</v>
      </c>
      <c r="B320" s="28" t="s">
        <v>114</v>
      </c>
      <c r="C320" s="28" t="s">
        <v>186</v>
      </c>
      <c r="D320" s="28" t="s">
        <v>487</v>
      </c>
      <c r="E320" s="17">
        <f>+MAX(F320:FK320)</f>
        <v>0</v>
      </c>
      <c r="F320" s="20"/>
      <c r="G320" s="20"/>
      <c r="H320" s="20"/>
      <c r="I320" s="20"/>
    </row>
    <row r="321" spans="1:14">
      <c r="A321" s="27">
        <v>90705</v>
      </c>
      <c r="B321" s="28" t="s">
        <v>114</v>
      </c>
      <c r="C321" s="28" t="s">
        <v>363</v>
      </c>
      <c r="D321" s="28" t="s">
        <v>488</v>
      </c>
      <c r="E321" s="17">
        <f>+MAX(F321:FK321)</f>
        <v>0</v>
      </c>
      <c r="F321" s="20"/>
      <c r="G321" s="20"/>
      <c r="H321" s="20"/>
      <c r="I321" s="20"/>
    </row>
    <row r="322" spans="1:14">
      <c r="A322" s="27">
        <v>10103</v>
      </c>
      <c r="B322" s="28" t="s">
        <v>163</v>
      </c>
      <c r="C322" s="28" t="s">
        <v>163</v>
      </c>
      <c r="D322" s="28" t="s">
        <v>489</v>
      </c>
      <c r="E322" s="17">
        <f>+MAX(F322:FK322)</f>
        <v>0</v>
      </c>
      <c r="F322" s="20"/>
      <c r="G322" s="20"/>
      <c r="H322" s="20"/>
      <c r="I322" s="20"/>
    </row>
    <row r="323" spans="1:14">
      <c r="A323" s="27">
        <v>90606</v>
      </c>
      <c r="B323" s="28" t="s">
        <v>114</v>
      </c>
      <c r="C323" s="28" t="s">
        <v>302</v>
      </c>
      <c r="D323" s="28" t="s">
        <v>490</v>
      </c>
      <c r="E323" s="17">
        <f>+MAX(F323:FK323)</f>
        <v>0</v>
      </c>
      <c r="F323" s="20"/>
      <c r="G323" s="20"/>
      <c r="H323" s="20"/>
      <c r="I323" s="20"/>
    </row>
    <row r="324" spans="1:14">
      <c r="A324" s="27">
        <v>90502</v>
      </c>
      <c r="B324" s="28" t="s">
        <v>114</v>
      </c>
      <c r="C324" s="28" t="s">
        <v>308</v>
      </c>
      <c r="D324" s="28" t="s">
        <v>491</v>
      </c>
      <c r="E324" s="17">
        <f>+MAX(F324:FK324)</f>
        <v>0</v>
      </c>
      <c r="F324" s="20"/>
      <c r="G324" s="20"/>
      <c r="H324" s="20"/>
      <c r="I324" s="20"/>
    </row>
    <row r="325" spans="1:14" ht="24">
      <c r="A325" s="27">
        <v>120105</v>
      </c>
      <c r="B325" s="28" t="s">
        <v>191</v>
      </c>
      <c r="C325" s="28" t="s">
        <v>289</v>
      </c>
      <c r="D325" s="28" t="s">
        <v>492</v>
      </c>
      <c r="E325" s="17">
        <f>+MAX(F325:FK325)</f>
        <v>0</v>
      </c>
      <c r="F325" s="20"/>
      <c r="G325" s="20"/>
      <c r="H325" s="20"/>
      <c r="I325" s="20"/>
    </row>
    <row r="326" spans="1:14" ht="24">
      <c r="A326" s="27">
        <v>120401</v>
      </c>
      <c r="B326" s="28" t="s">
        <v>191</v>
      </c>
      <c r="C326" s="28" t="s">
        <v>493</v>
      </c>
      <c r="D326" s="28" t="s">
        <v>494</v>
      </c>
      <c r="E326" s="17">
        <f>+MAX(F326:FK326)</f>
        <v>0</v>
      </c>
      <c r="F326" s="20"/>
      <c r="G326" s="20"/>
      <c r="H326" s="20"/>
      <c r="I326" s="20"/>
    </row>
    <row r="327" spans="1:14">
      <c r="A327" s="27">
        <v>60402</v>
      </c>
      <c r="B327" s="28" t="s">
        <v>158</v>
      </c>
      <c r="C327" s="28" t="s">
        <v>332</v>
      </c>
      <c r="D327" s="28" t="s">
        <v>495</v>
      </c>
      <c r="E327" s="17">
        <f>+MAX(F327:FK327)</f>
        <v>0</v>
      </c>
      <c r="F327" s="20"/>
      <c r="G327" s="20"/>
      <c r="H327" s="20"/>
      <c r="I327" s="20"/>
    </row>
    <row r="328" spans="1:14" ht="24">
      <c r="A328" s="27">
        <v>120504</v>
      </c>
      <c r="B328" s="28" t="s">
        <v>191</v>
      </c>
      <c r="C328" s="28" t="s">
        <v>447</v>
      </c>
      <c r="D328" s="28" t="s">
        <v>496</v>
      </c>
      <c r="E328" s="17">
        <f>+MAX(F328:FK328)</f>
        <v>0</v>
      </c>
      <c r="F328" s="20"/>
      <c r="G328" s="20"/>
      <c r="H328" s="20"/>
      <c r="I328" s="20"/>
      <c r="N328">
        <v>0</v>
      </c>
    </row>
    <row r="329" spans="1:14">
      <c r="A329" s="27">
        <v>90302</v>
      </c>
      <c r="B329" s="28" t="s">
        <v>114</v>
      </c>
      <c r="C329" s="28" t="s">
        <v>284</v>
      </c>
      <c r="D329" s="28" t="s">
        <v>497</v>
      </c>
      <c r="E329" s="17">
        <f>+MAX(F329:FK329)</f>
        <v>0</v>
      </c>
      <c r="F329" s="20"/>
      <c r="G329" s="20"/>
      <c r="H329" s="20"/>
      <c r="I329" s="20"/>
    </row>
    <row r="330" spans="1:14" ht="24">
      <c r="A330" s="27">
        <v>120305</v>
      </c>
      <c r="B330" s="28" t="s">
        <v>191</v>
      </c>
      <c r="C330" s="28" t="s">
        <v>380</v>
      </c>
      <c r="D330" s="28" t="s">
        <v>498</v>
      </c>
      <c r="E330" s="17">
        <f>+MAX(F330:FK330)</f>
        <v>0</v>
      </c>
      <c r="F330" s="20"/>
      <c r="G330" s="20"/>
      <c r="H330" s="20"/>
      <c r="I330" s="20"/>
    </row>
    <row r="331" spans="1:14">
      <c r="A331" s="27">
        <v>41402</v>
      </c>
      <c r="B331" s="28" t="s">
        <v>154</v>
      </c>
      <c r="C331" s="28" t="s">
        <v>373</v>
      </c>
      <c r="D331" s="28" t="s">
        <v>499</v>
      </c>
      <c r="E331" s="17">
        <f>+MAX(F331:FK331)</f>
        <v>0</v>
      </c>
      <c r="F331" s="20"/>
      <c r="G331" s="20"/>
      <c r="H331" s="20"/>
      <c r="I331" s="20"/>
    </row>
    <row r="332" spans="1:14">
      <c r="A332" s="27">
        <v>41303</v>
      </c>
      <c r="B332" s="28" t="s">
        <v>154</v>
      </c>
      <c r="C332" s="28" t="s">
        <v>441</v>
      </c>
      <c r="D332" s="28" t="s">
        <v>500</v>
      </c>
      <c r="E332" s="17">
        <f>+MAX(F332:FK332)</f>
        <v>0</v>
      </c>
      <c r="F332" s="20"/>
      <c r="G332" s="20"/>
      <c r="H332" s="20"/>
      <c r="I332" s="20"/>
    </row>
    <row r="333" spans="1:14">
      <c r="A333" s="27">
        <v>50103</v>
      </c>
      <c r="B333" s="28" t="s">
        <v>151</v>
      </c>
      <c r="C333" s="28" t="s">
        <v>269</v>
      </c>
      <c r="D333" s="28" t="s">
        <v>269</v>
      </c>
      <c r="E333" s="17">
        <f>+MAX(F333:FK333)</f>
        <v>0</v>
      </c>
      <c r="F333" s="20"/>
      <c r="G333" s="20"/>
      <c r="H333" s="20"/>
      <c r="I333" s="20"/>
    </row>
    <row r="334" spans="1:14">
      <c r="A334" s="27">
        <v>60202</v>
      </c>
      <c r="B334" s="28" t="s">
        <v>158</v>
      </c>
      <c r="C334" s="28" t="s">
        <v>350</v>
      </c>
      <c r="D334" s="28" t="s">
        <v>134</v>
      </c>
      <c r="E334" s="17">
        <f>+MAX(F334:FK334)</f>
        <v>0</v>
      </c>
      <c r="F334" s="20"/>
      <c r="G334" s="20"/>
      <c r="H334" s="20"/>
      <c r="I334" s="20"/>
    </row>
    <row r="335" spans="1:14">
      <c r="A335" s="27">
        <v>130405</v>
      </c>
      <c r="B335" s="28" t="s">
        <v>102</v>
      </c>
      <c r="C335" s="28" t="s">
        <v>259</v>
      </c>
      <c r="D335" s="28" t="s">
        <v>501</v>
      </c>
      <c r="E335" s="17">
        <f>+MAX(F335:FK335)</f>
        <v>0</v>
      </c>
      <c r="F335" s="20"/>
      <c r="G335" s="20"/>
      <c r="H335" s="20"/>
      <c r="I335" s="20"/>
    </row>
    <row r="336" spans="1:14">
      <c r="A336" s="27">
        <v>80601</v>
      </c>
      <c r="B336" s="28" t="s">
        <v>99</v>
      </c>
      <c r="C336" s="28" t="s">
        <v>471</v>
      </c>
      <c r="D336" s="28" t="s">
        <v>502</v>
      </c>
      <c r="E336" s="17">
        <f>+MAX(F336:FK336)</f>
        <v>0</v>
      </c>
      <c r="F336" s="20"/>
      <c r="G336" s="20"/>
      <c r="H336" s="20"/>
      <c r="I336" s="20"/>
    </row>
    <row r="337" spans="1:9">
      <c r="A337" s="27">
        <v>40604</v>
      </c>
      <c r="B337" s="28" t="s">
        <v>154</v>
      </c>
      <c r="C337" s="28" t="s">
        <v>171</v>
      </c>
      <c r="D337" s="28" t="s">
        <v>154</v>
      </c>
      <c r="E337" s="17">
        <f>+MAX(F337:FK337)</f>
        <v>0</v>
      </c>
      <c r="F337" s="20"/>
      <c r="G337" s="20"/>
      <c r="H337" s="20"/>
      <c r="I337" s="20"/>
    </row>
    <row r="338" spans="1:9">
      <c r="A338" s="27">
        <v>90203</v>
      </c>
      <c r="B338" s="28" t="s">
        <v>114</v>
      </c>
      <c r="C338" s="28" t="s">
        <v>435</v>
      </c>
      <c r="D338" s="28" t="s">
        <v>503</v>
      </c>
      <c r="E338" s="17">
        <f>+MAX(F338:FK338)</f>
        <v>0</v>
      </c>
      <c r="F338" s="20"/>
      <c r="G338" s="20"/>
      <c r="H338" s="20"/>
      <c r="I338" s="20"/>
    </row>
    <row r="339" spans="1:9">
      <c r="A339" s="27">
        <v>60203</v>
      </c>
      <c r="B339" s="28" t="s">
        <v>158</v>
      </c>
      <c r="C339" s="28" t="s">
        <v>350</v>
      </c>
      <c r="D339" s="28" t="s">
        <v>504</v>
      </c>
      <c r="E339" s="17">
        <f>+MAX(F339:FK339)</f>
        <v>0</v>
      </c>
      <c r="F339" s="20"/>
      <c r="G339" s="20"/>
      <c r="H339" s="20"/>
      <c r="I339" s="20"/>
    </row>
    <row r="340" spans="1:9">
      <c r="A340" s="27">
        <v>70405</v>
      </c>
      <c r="B340" s="28" t="s">
        <v>268</v>
      </c>
      <c r="C340" s="28" t="s">
        <v>328</v>
      </c>
      <c r="D340" s="28" t="s">
        <v>505</v>
      </c>
      <c r="E340" s="17">
        <f>+MAX(F340:FK340)</f>
        <v>0</v>
      </c>
      <c r="F340" s="20"/>
      <c r="G340" s="20"/>
      <c r="H340" s="20"/>
      <c r="I340" s="20"/>
    </row>
    <row r="341" spans="1:9">
      <c r="A341" s="27">
        <v>60702</v>
      </c>
      <c r="B341" s="28" t="s">
        <v>158</v>
      </c>
      <c r="C341" s="28" t="s">
        <v>353</v>
      </c>
      <c r="D341" s="28" t="s">
        <v>444</v>
      </c>
      <c r="E341" s="17">
        <f>+MAX(F341:FK341)</f>
        <v>0</v>
      </c>
      <c r="F341" s="20"/>
      <c r="G341" s="20"/>
      <c r="H341" s="20"/>
      <c r="I341" s="20"/>
    </row>
    <row r="342" spans="1:9">
      <c r="A342" s="27">
        <v>130305</v>
      </c>
      <c r="B342" s="28" t="s">
        <v>102</v>
      </c>
      <c r="C342" s="28" t="s">
        <v>222</v>
      </c>
      <c r="D342" s="28" t="s">
        <v>506</v>
      </c>
      <c r="E342" s="17">
        <f>+MAX(F342:FK342)</f>
        <v>0</v>
      </c>
      <c r="F342" s="20"/>
      <c r="G342" s="20"/>
      <c r="H342" s="20"/>
      <c r="I342" s="20"/>
    </row>
    <row r="343" spans="1:9">
      <c r="A343" s="27">
        <v>130306</v>
      </c>
      <c r="B343" s="28" t="s">
        <v>102</v>
      </c>
      <c r="C343" s="28" t="s">
        <v>222</v>
      </c>
      <c r="D343" s="28" t="s">
        <v>507</v>
      </c>
      <c r="E343" s="17">
        <f>+MAX(F343:FK343)</f>
        <v>0</v>
      </c>
      <c r="F343" s="20"/>
      <c r="G343" s="20"/>
      <c r="H343" s="20"/>
      <c r="I343" s="20"/>
    </row>
    <row r="344" spans="1:9">
      <c r="A344" s="27">
        <v>30105</v>
      </c>
      <c r="B344" s="28" t="s">
        <v>144</v>
      </c>
      <c r="C344" s="28" t="s">
        <v>144</v>
      </c>
      <c r="D344" s="28" t="s">
        <v>508</v>
      </c>
      <c r="E344" s="17">
        <f>+MAX(F344:FK344)</f>
        <v>0</v>
      </c>
      <c r="F344" s="20"/>
      <c r="G344" s="20"/>
      <c r="H344" s="20"/>
      <c r="I344" s="20"/>
    </row>
    <row r="345" spans="1:9">
      <c r="A345" s="27">
        <v>10208</v>
      </c>
      <c r="B345" s="28" t="s">
        <v>163</v>
      </c>
      <c r="C345" s="28" t="s">
        <v>164</v>
      </c>
      <c r="D345" s="28" t="s">
        <v>509</v>
      </c>
      <c r="E345" s="17">
        <f>+MAX(F345:FK345)</f>
        <v>0</v>
      </c>
      <c r="F345" s="20"/>
      <c r="G345" s="20"/>
      <c r="H345" s="20"/>
      <c r="I345" s="20"/>
    </row>
    <row r="346" spans="1:9">
      <c r="A346" s="27">
        <v>20603</v>
      </c>
      <c r="B346" s="28" t="s">
        <v>212</v>
      </c>
      <c r="C346" s="28" t="s">
        <v>213</v>
      </c>
      <c r="D346" s="28" t="s">
        <v>212</v>
      </c>
      <c r="E346" s="17">
        <f>+MAX(F346:FK346)</f>
        <v>0</v>
      </c>
      <c r="F346" s="20"/>
      <c r="G346" s="20"/>
      <c r="H346" s="20"/>
      <c r="I346" s="20"/>
    </row>
    <row r="347" spans="1:9">
      <c r="A347" s="27">
        <v>30302</v>
      </c>
      <c r="B347" s="28" t="s">
        <v>144</v>
      </c>
      <c r="C347" s="28" t="s">
        <v>424</v>
      </c>
      <c r="D347" s="28" t="s">
        <v>510</v>
      </c>
      <c r="E347" s="17">
        <f>+MAX(F347:FK347)</f>
        <v>0</v>
      </c>
      <c r="F347" s="20"/>
      <c r="G347" s="20"/>
      <c r="H347" s="20"/>
      <c r="I347" s="20"/>
    </row>
    <row r="348" spans="1:9">
      <c r="A348" s="27">
        <v>40303</v>
      </c>
      <c r="B348" s="28" t="s">
        <v>154</v>
      </c>
      <c r="C348" s="28" t="s">
        <v>253</v>
      </c>
      <c r="D348" s="28" t="s">
        <v>511</v>
      </c>
      <c r="E348" s="17">
        <f>+MAX(F348:FK348)</f>
        <v>0</v>
      </c>
      <c r="F348" s="20"/>
      <c r="G348" s="20"/>
      <c r="H348" s="20"/>
      <c r="I348" s="20"/>
    </row>
    <row r="349" spans="1:9">
      <c r="A349" s="27">
        <v>70404</v>
      </c>
      <c r="B349" s="28" t="s">
        <v>268</v>
      </c>
      <c r="C349" s="28" t="s">
        <v>328</v>
      </c>
      <c r="D349" s="28" t="s">
        <v>389</v>
      </c>
      <c r="E349" s="17">
        <f>+MAX(F349:FK349)</f>
        <v>0</v>
      </c>
      <c r="F349" s="20"/>
      <c r="G349" s="20"/>
      <c r="H349" s="20"/>
      <c r="I349" s="20"/>
    </row>
    <row r="350" spans="1:9">
      <c r="A350" s="27">
        <v>90802</v>
      </c>
      <c r="B350" s="28" t="s">
        <v>114</v>
      </c>
      <c r="C350" s="28" t="s">
        <v>118</v>
      </c>
      <c r="D350" s="28" t="s">
        <v>512</v>
      </c>
      <c r="E350" s="17">
        <f>+MAX(F350:FK350)</f>
        <v>0</v>
      </c>
      <c r="F350" s="20"/>
      <c r="G350" s="20"/>
      <c r="H350" s="20"/>
      <c r="I350" s="20"/>
    </row>
    <row r="351" spans="1:9">
      <c r="A351" s="27">
        <v>30115</v>
      </c>
      <c r="B351" s="28" t="s">
        <v>144</v>
      </c>
      <c r="C351" s="28" t="s">
        <v>144</v>
      </c>
      <c r="D351" s="28" t="s">
        <v>513</v>
      </c>
      <c r="E351" s="17">
        <f>+MAX(F351:FK351)</f>
        <v>0</v>
      </c>
      <c r="F351" s="20"/>
      <c r="G351" s="20"/>
      <c r="H351" s="20"/>
      <c r="I351" s="20"/>
    </row>
    <row r="352" spans="1:9">
      <c r="A352" s="27">
        <v>30502</v>
      </c>
      <c r="B352" s="28" t="s">
        <v>144</v>
      </c>
      <c r="C352" s="28" t="s">
        <v>410</v>
      </c>
      <c r="D352" s="28" t="s">
        <v>514</v>
      </c>
      <c r="E352" s="17">
        <f>+MAX(F352:FK352)</f>
        <v>0</v>
      </c>
      <c r="F352" s="20"/>
      <c r="G352" s="20"/>
      <c r="H352" s="20"/>
      <c r="I352" s="20"/>
    </row>
    <row r="353" spans="1:9">
      <c r="A353" s="27">
        <v>50314</v>
      </c>
      <c r="B353" s="28" t="s">
        <v>151</v>
      </c>
      <c r="C353" s="28" t="s">
        <v>181</v>
      </c>
      <c r="D353" s="28" t="s">
        <v>515</v>
      </c>
      <c r="E353" s="17">
        <f>+MAX(F353:FK353)</f>
        <v>0</v>
      </c>
      <c r="F353" s="20"/>
      <c r="G353" s="20"/>
      <c r="H353" s="20"/>
      <c r="I353" s="20"/>
    </row>
    <row r="354" spans="1:9">
      <c r="A354" s="27">
        <v>41403</v>
      </c>
      <c r="B354" s="28" t="s">
        <v>154</v>
      </c>
      <c r="C354" s="28" t="s">
        <v>373</v>
      </c>
      <c r="D354" s="28" t="s">
        <v>516</v>
      </c>
      <c r="E354" s="17">
        <f>+MAX(F354:FK354)</f>
        <v>0</v>
      </c>
      <c r="F354" s="20"/>
      <c r="G354" s="20"/>
      <c r="H354" s="20"/>
      <c r="I354" s="20"/>
    </row>
    <row r="355" spans="1:9">
      <c r="A355" s="27">
        <v>40611</v>
      </c>
      <c r="B355" s="28" t="s">
        <v>154</v>
      </c>
      <c r="C355" s="28" t="s">
        <v>171</v>
      </c>
      <c r="D355" s="28" t="s">
        <v>517</v>
      </c>
      <c r="E355" s="17">
        <f>+MAX(F355:FK355)</f>
        <v>0</v>
      </c>
      <c r="F355" s="20"/>
      <c r="G355" s="20"/>
      <c r="H355" s="20"/>
      <c r="I355" s="20"/>
    </row>
    <row r="356" spans="1:9">
      <c r="A356" s="27">
        <v>40612</v>
      </c>
      <c r="B356" s="28" t="s">
        <v>154</v>
      </c>
      <c r="C356" s="28" t="s">
        <v>171</v>
      </c>
      <c r="D356" s="28" t="s">
        <v>518</v>
      </c>
      <c r="E356" s="17">
        <f>+MAX(F356:FK356)</f>
        <v>0</v>
      </c>
      <c r="F356" s="20"/>
      <c r="G356" s="20"/>
      <c r="H356" s="20"/>
      <c r="I356" s="20"/>
    </row>
    <row r="357" spans="1:9" ht="24">
      <c r="A357" s="27">
        <v>120313</v>
      </c>
      <c r="B357" s="28" t="s">
        <v>191</v>
      </c>
      <c r="C357" s="28" t="s">
        <v>380</v>
      </c>
      <c r="D357" s="28" t="s">
        <v>519</v>
      </c>
      <c r="E357" s="17">
        <f>+MAX(F357:FK357)</f>
        <v>0</v>
      </c>
      <c r="F357" s="20"/>
      <c r="G357" s="20"/>
      <c r="H357" s="20"/>
      <c r="I357" s="20"/>
    </row>
    <row r="358" spans="1:9" ht="24">
      <c r="A358" s="27">
        <v>120315</v>
      </c>
      <c r="B358" s="28" t="s">
        <v>191</v>
      </c>
      <c r="C358" s="28" t="s">
        <v>380</v>
      </c>
      <c r="D358" s="28" t="s">
        <v>520</v>
      </c>
      <c r="E358" s="17">
        <f>+MAX(F358:FK358)</f>
        <v>0</v>
      </c>
      <c r="F358" s="20"/>
      <c r="G358" s="20"/>
      <c r="H358" s="20"/>
      <c r="I358" s="20"/>
    </row>
    <row r="359" spans="1:9">
      <c r="A359" s="27">
        <v>41007</v>
      </c>
      <c r="B359" s="28" t="s">
        <v>154</v>
      </c>
      <c r="C359" s="28" t="s">
        <v>339</v>
      </c>
      <c r="D359" s="28" t="s">
        <v>521</v>
      </c>
      <c r="E359" s="17">
        <f>+MAX(F359:FK359)</f>
        <v>0</v>
      </c>
      <c r="F359" s="20"/>
      <c r="G359" s="20"/>
      <c r="H359" s="20"/>
      <c r="I359" s="20"/>
    </row>
    <row r="360" spans="1:9">
      <c r="A360" s="27">
        <v>40702</v>
      </c>
      <c r="B360" s="28" t="s">
        <v>154</v>
      </c>
      <c r="C360" s="28" t="s">
        <v>286</v>
      </c>
      <c r="D360" s="28" t="s">
        <v>522</v>
      </c>
      <c r="E360" s="17">
        <f>+MAX(F360:FK360)</f>
        <v>0</v>
      </c>
      <c r="F360" s="20"/>
      <c r="G360" s="20"/>
      <c r="H360" s="20"/>
      <c r="I360" s="20"/>
    </row>
    <row r="361" spans="1:9">
      <c r="A361" s="27">
        <v>90903</v>
      </c>
      <c r="B361" s="28" t="s">
        <v>114</v>
      </c>
      <c r="C361" s="28" t="s">
        <v>181</v>
      </c>
      <c r="D361" s="28" t="s">
        <v>523</v>
      </c>
      <c r="E361" s="17">
        <f>+MAX(F361:FK361)</f>
        <v>0</v>
      </c>
      <c r="F361" s="20"/>
      <c r="G361" s="20"/>
      <c r="H361" s="20"/>
      <c r="I361" s="20"/>
    </row>
    <row r="362" spans="1:9">
      <c r="A362" s="27">
        <v>90307</v>
      </c>
      <c r="B362" s="28" t="s">
        <v>114</v>
      </c>
      <c r="C362" s="28" t="s">
        <v>284</v>
      </c>
      <c r="D362" s="28" t="s">
        <v>524</v>
      </c>
      <c r="E362" s="17">
        <f>+MAX(F362:FK362)</f>
        <v>0</v>
      </c>
      <c r="F362" s="20"/>
      <c r="G362" s="20"/>
      <c r="H362" s="20"/>
      <c r="I362" s="20"/>
    </row>
    <row r="363" spans="1:9" ht="24">
      <c r="A363" s="27">
        <v>120505</v>
      </c>
      <c r="B363" s="28" t="s">
        <v>191</v>
      </c>
      <c r="C363" s="28" t="s">
        <v>447</v>
      </c>
      <c r="D363" s="28" t="s">
        <v>525</v>
      </c>
      <c r="E363" s="17">
        <f>+MAX(F363:FK363)</f>
        <v>0</v>
      </c>
      <c r="F363" s="20"/>
      <c r="G363" s="20"/>
      <c r="H363" s="20"/>
      <c r="I363" s="20"/>
    </row>
    <row r="364" spans="1:9">
      <c r="A364" s="27">
        <v>70704</v>
      </c>
      <c r="B364" s="28" t="s">
        <v>268</v>
      </c>
      <c r="C364" s="28" t="s">
        <v>453</v>
      </c>
      <c r="D364" s="28" t="s">
        <v>526</v>
      </c>
      <c r="E364" s="17">
        <f>+MAX(F364:FK364)</f>
        <v>0</v>
      </c>
      <c r="F364" s="20"/>
      <c r="G364" s="20"/>
      <c r="H364" s="20"/>
      <c r="I364" s="20"/>
    </row>
    <row r="365" spans="1:9">
      <c r="A365" s="27">
        <v>40513</v>
      </c>
      <c r="B365" s="28" t="s">
        <v>154</v>
      </c>
      <c r="C365" s="28" t="s">
        <v>236</v>
      </c>
      <c r="D365" s="28" t="s">
        <v>527</v>
      </c>
      <c r="E365" s="17">
        <f>+MAX(F365:FK365)</f>
        <v>0</v>
      </c>
      <c r="F365" s="20"/>
      <c r="G365" s="20"/>
      <c r="H365" s="20"/>
      <c r="I365" s="20"/>
    </row>
    <row r="366" spans="1:9">
      <c r="A366" s="27">
        <v>70705</v>
      </c>
      <c r="B366" s="28" t="s">
        <v>268</v>
      </c>
      <c r="C366" s="28" t="s">
        <v>453</v>
      </c>
      <c r="D366" s="28" t="s">
        <v>528</v>
      </c>
      <c r="E366" s="17">
        <f>+MAX(F366:FK366)</f>
        <v>0</v>
      </c>
      <c r="F366" s="20"/>
      <c r="G366" s="20"/>
      <c r="H366" s="20"/>
      <c r="I366" s="20"/>
    </row>
    <row r="367" spans="1:9">
      <c r="A367" s="27">
        <v>91203</v>
      </c>
      <c r="B367" s="28" t="s">
        <v>114</v>
      </c>
      <c r="C367" s="28" t="s">
        <v>242</v>
      </c>
      <c r="D367" s="28" t="s">
        <v>528</v>
      </c>
      <c r="E367" s="17">
        <f>+MAX(F367:FK367)</f>
        <v>0</v>
      </c>
      <c r="F367" s="20"/>
      <c r="G367" s="20"/>
      <c r="H367" s="20"/>
      <c r="I367" s="20"/>
    </row>
    <row r="368" spans="1:9">
      <c r="A368" s="27">
        <v>130307</v>
      </c>
      <c r="B368" s="28" t="s">
        <v>102</v>
      </c>
      <c r="C368" s="28" t="s">
        <v>222</v>
      </c>
      <c r="D368" s="28" t="s">
        <v>528</v>
      </c>
      <c r="E368" s="17">
        <f>+MAX(F368:FK368)</f>
        <v>0</v>
      </c>
      <c r="F368" s="20"/>
      <c r="G368" s="20"/>
      <c r="H368" s="20"/>
      <c r="I368" s="20"/>
    </row>
    <row r="369" spans="1:9">
      <c r="A369" s="27">
        <v>60303</v>
      </c>
      <c r="B369" s="28" t="s">
        <v>158</v>
      </c>
      <c r="C369" s="28" t="s">
        <v>406</v>
      </c>
      <c r="D369" s="28" t="s">
        <v>529</v>
      </c>
      <c r="E369" s="17">
        <f>+MAX(F369:FK369)</f>
        <v>0</v>
      </c>
      <c r="F369" s="20"/>
      <c r="G369" s="20"/>
      <c r="H369" s="20"/>
      <c r="I369" s="20"/>
    </row>
    <row r="370" spans="1:9">
      <c r="A370" s="27">
        <v>70602</v>
      </c>
      <c r="B370" s="28" t="s">
        <v>268</v>
      </c>
      <c r="C370" s="28" t="s">
        <v>248</v>
      </c>
      <c r="D370" s="28" t="s">
        <v>530</v>
      </c>
      <c r="E370" s="17">
        <f>+MAX(F370:FK370)</f>
        <v>0</v>
      </c>
      <c r="F370" s="20"/>
      <c r="G370" s="20"/>
      <c r="H370" s="20"/>
      <c r="I370" s="20"/>
    </row>
    <row r="371" spans="1:9">
      <c r="A371" s="27">
        <v>20403</v>
      </c>
      <c r="B371" s="28" t="s">
        <v>212</v>
      </c>
      <c r="C371" s="28" t="s">
        <v>249</v>
      </c>
      <c r="D371" s="28" t="s">
        <v>531</v>
      </c>
      <c r="E371" s="17">
        <f>+MAX(F371:FK371)</f>
        <v>0</v>
      </c>
      <c r="F371" s="20"/>
      <c r="G371" s="20"/>
      <c r="H371" s="20"/>
      <c r="I371" s="20"/>
    </row>
    <row r="372" spans="1:9">
      <c r="A372" s="27">
        <v>60302</v>
      </c>
      <c r="B372" s="28" t="s">
        <v>158</v>
      </c>
      <c r="C372" s="28" t="s">
        <v>406</v>
      </c>
      <c r="D372" s="28" t="s">
        <v>532</v>
      </c>
      <c r="E372" s="17">
        <f>+MAX(F372:FK372)</f>
        <v>0</v>
      </c>
      <c r="F372" s="20"/>
      <c r="G372" s="20"/>
      <c r="H372" s="20"/>
      <c r="I372" s="20"/>
    </row>
    <row r="373" spans="1:9">
      <c r="A373" s="27">
        <v>70204</v>
      </c>
      <c r="B373" s="28" t="s">
        <v>268</v>
      </c>
      <c r="C373" s="28" t="s">
        <v>348</v>
      </c>
      <c r="D373" s="28" t="s">
        <v>533</v>
      </c>
      <c r="E373" s="17">
        <f>+MAX(F373:FK373)</f>
        <v>0</v>
      </c>
      <c r="F373" s="20"/>
      <c r="G373" s="20"/>
      <c r="H373" s="20"/>
      <c r="I373" s="20"/>
    </row>
    <row r="374" spans="1:9">
      <c r="A374" s="27">
        <v>60304</v>
      </c>
      <c r="B374" s="28" t="s">
        <v>158</v>
      </c>
      <c r="C374" s="28" t="s">
        <v>406</v>
      </c>
      <c r="D374" s="28" t="s">
        <v>534</v>
      </c>
      <c r="E374" s="17">
        <f>+MAX(F374:FK374)</f>
        <v>0</v>
      </c>
      <c r="F374" s="20"/>
      <c r="G374" s="20"/>
      <c r="H374" s="20"/>
      <c r="I374" s="20"/>
    </row>
    <row r="375" spans="1:9">
      <c r="A375" s="27">
        <v>70406</v>
      </c>
      <c r="B375" s="28" t="s">
        <v>268</v>
      </c>
      <c r="C375" s="28" t="s">
        <v>328</v>
      </c>
      <c r="D375" s="28" t="s">
        <v>534</v>
      </c>
      <c r="E375" s="17">
        <f>+MAX(F375:FK375)</f>
        <v>0</v>
      </c>
      <c r="F375" s="20"/>
      <c r="G375" s="20"/>
      <c r="H375" s="20"/>
      <c r="I375" s="20"/>
    </row>
    <row r="376" spans="1:9">
      <c r="A376" s="27">
        <v>70205</v>
      </c>
      <c r="B376" s="28" t="s">
        <v>268</v>
      </c>
      <c r="C376" s="28" t="s">
        <v>348</v>
      </c>
      <c r="D376" s="28" t="s">
        <v>535</v>
      </c>
      <c r="E376" s="17">
        <f>+MAX(F376:FK376)</f>
        <v>0</v>
      </c>
      <c r="F376" s="20"/>
      <c r="G376" s="20"/>
      <c r="H376" s="20"/>
      <c r="I376" s="20"/>
    </row>
    <row r="377" spans="1:9">
      <c r="A377" s="27">
        <v>90204</v>
      </c>
      <c r="B377" s="28" t="s">
        <v>114</v>
      </c>
      <c r="C377" s="28" t="s">
        <v>435</v>
      </c>
      <c r="D377" s="28" t="s">
        <v>536</v>
      </c>
      <c r="E377" s="17">
        <f>+MAX(F377:FK377)</f>
        <v>0</v>
      </c>
      <c r="F377" s="20"/>
      <c r="G377" s="20"/>
      <c r="H377" s="20"/>
      <c r="I377" s="20"/>
    </row>
    <row r="378" spans="1:9">
      <c r="A378" s="27">
        <v>20502</v>
      </c>
      <c r="B378" s="28" t="s">
        <v>212</v>
      </c>
      <c r="C378" s="28" t="s">
        <v>357</v>
      </c>
      <c r="D378" s="28" t="s">
        <v>537</v>
      </c>
      <c r="E378" s="17">
        <f>+MAX(F378:FK378)</f>
        <v>0</v>
      </c>
      <c r="F378" s="20"/>
      <c r="G378" s="20"/>
      <c r="H378" s="20"/>
      <c r="I378" s="20"/>
    </row>
    <row r="379" spans="1:9">
      <c r="A379" s="27">
        <v>70706</v>
      </c>
      <c r="B379" s="28" t="s">
        <v>268</v>
      </c>
      <c r="C379" s="28" t="s">
        <v>453</v>
      </c>
      <c r="D379" s="28" t="s">
        <v>538</v>
      </c>
      <c r="E379" s="17">
        <f>+MAX(F379:FK379)</f>
        <v>0</v>
      </c>
      <c r="F379" s="20"/>
      <c r="G379" s="20"/>
      <c r="H379" s="20"/>
      <c r="I379" s="20"/>
    </row>
    <row r="380" spans="1:9">
      <c r="A380" s="27">
        <v>20102</v>
      </c>
      <c r="B380" s="28" t="s">
        <v>212</v>
      </c>
      <c r="C380" s="28" t="s">
        <v>219</v>
      </c>
      <c r="D380" s="28" t="s">
        <v>539</v>
      </c>
      <c r="E380" s="17">
        <f>+MAX(F380:FK380)</f>
        <v>0</v>
      </c>
      <c r="F380" s="20"/>
      <c r="G380" s="20"/>
      <c r="H380" s="20"/>
      <c r="I380" s="20"/>
    </row>
    <row r="381" spans="1:9">
      <c r="A381" s="27">
        <v>41304</v>
      </c>
      <c r="B381" s="28" t="s">
        <v>154</v>
      </c>
      <c r="C381" s="28" t="s">
        <v>441</v>
      </c>
      <c r="D381" s="28" t="s">
        <v>539</v>
      </c>
      <c r="E381" s="17">
        <f>+MAX(F381:FK381)</f>
        <v>0</v>
      </c>
      <c r="F381" s="20"/>
      <c r="G381" s="20"/>
      <c r="H381" s="20"/>
      <c r="I381" s="20"/>
    </row>
    <row r="382" spans="1:9">
      <c r="A382" s="27">
        <v>90904</v>
      </c>
      <c r="B382" s="28" t="s">
        <v>114</v>
      </c>
      <c r="C382" s="28" t="s">
        <v>181</v>
      </c>
      <c r="D382" s="28" t="s">
        <v>540</v>
      </c>
      <c r="E382" s="17">
        <f>+MAX(F382:FK382)</f>
        <v>0</v>
      </c>
      <c r="F382" s="20"/>
      <c r="G382" s="20"/>
      <c r="H382" s="20"/>
      <c r="I382" s="20"/>
    </row>
    <row r="383" spans="1:9">
      <c r="A383" s="27">
        <v>70102</v>
      </c>
      <c r="B383" s="28" t="s">
        <v>268</v>
      </c>
      <c r="C383" s="28" t="s">
        <v>400</v>
      </c>
      <c r="D383" s="28" t="s">
        <v>541</v>
      </c>
      <c r="E383" s="17">
        <f>+MAX(F383:FK383)</f>
        <v>0</v>
      </c>
      <c r="F383" s="20"/>
      <c r="G383" s="20"/>
      <c r="H383" s="20"/>
      <c r="I383" s="20"/>
    </row>
    <row r="384" spans="1:9">
      <c r="A384" s="27">
        <v>130902</v>
      </c>
      <c r="B384" s="28" t="s">
        <v>102</v>
      </c>
      <c r="C384" s="28" t="s">
        <v>322</v>
      </c>
      <c r="D384" s="28" t="s">
        <v>542</v>
      </c>
      <c r="E384" s="17">
        <f>+MAX(F384:FK384)</f>
        <v>0</v>
      </c>
      <c r="F384" s="20"/>
      <c r="G384" s="20"/>
      <c r="H384" s="20"/>
      <c r="I384" s="20"/>
    </row>
    <row r="385" spans="1:9">
      <c r="A385" s="27">
        <v>30203</v>
      </c>
      <c r="B385" s="28" t="s">
        <v>144</v>
      </c>
      <c r="C385" s="28" t="s">
        <v>414</v>
      </c>
      <c r="D385" s="28" t="s">
        <v>543</v>
      </c>
      <c r="E385" s="17">
        <f>+MAX(F385:FK385)</f>
        <v>0</v>
      </c>
      <c r="F385" s="20"/>
      <c r="G385" s="20"/>
      <c r="H385" s="20"/>
      <c r="I385" s="20"/>
    </row>
    <row r="386" spans="1:9">
      <c r="A386" s="27">
        <v>30303</v>
      </c>
      <c r="B386" s="28" t="s">
        <v>144</v>
      </c>
      <c r="C386" s="28" t="s">
        <v>424</v>
      </c>
      <c r="D386" s="28" t="s">
        <v>544</v>
      </c>
      <c r="E386" s="17">
        <f>+MAX(F386:FK386)</f>
        <v>0</v>
      </c>
      <c r="F386" s="20"/>
      <c r="G386" s="20"/>
      <c r="H386" s="20"/>
      <c r="I386" s="20"/>
    </row>
    <row r="387" spans="1:9">
      <c r="A387" s="27">
        <v>70302</v>
      </c>
      <c r="B387" s="28" t="s">
        <v>268</v>
      </c>
      <c r="C387" s="28" t="s">
        <v>268</v>
      </c>
      <c r="D387" s="28" t="s">
        <v>544</v>
      </c>
      <c r="E387" s="17">
        <f>+MAX(F387:FK387)</f>
        <v>0</v>
      </c>
      <c r="F387" s="20"/>
      <c r="G387" s="20"/>
      <c r="H387" s="20"/>
      <c r="I387" s="20"/>
    </row>
    <row r="388" spans="1:9">
      <c r="A388" s="27">
        <v>70109</v>
      </c>
      <c r="B388" s="28" t="s">
        <v>268</v>
      </c>
      <c r="C388" s="28" t="s">
        <v>400</v>
      </c>
      <c r="D388" s="28" t="s">
        <v>545</v>
      </c>
      <c r="E388" s="17">
        <f>+MAX(F388:FK388)</f>
        <v>0</v>
      </c>
      <c r="F388" s="20"/>
      <c r="G388" s="20"/>
      <c r="H388" s="20"/>
      <c r="I388" s="20"/>
    </row>
    <row r="389" spans="1:9" ht="24">
      <c r="A389" s="27">
        <v>20108</v>
      </c>
      <c r="B389" s="28" t="s">
        <v>212</v>
      </c>
      <c r="C389" s="28" t="s">
        <v>219</v>
      </c>
      <c r="D389" s="28" t="s">
        <v>546</v>
      </c>
      <c r="E389" s="17">
        <f>+MAX(F389:FK389)</f>
        <v>0</v>
      </c>
      <c r="F389" s="20"/>
      <c r="G389" s="20"/>
      <c r="H389" s="20"/>
      <c r="I389" s="20"/>
    </row>
    <row r="390" spans="1:9">
      <c r="A390" s="27">
        <v>90407</v>
      </c>
      <c r="B390" s="28" t="s">
        <v>114</v>
      </c>
      <c r="C390" s="28" t="s">
        <v>238</v>
      </c>
      <c r="D390" s="28" t="s">
        <v>323</v>
      </c>
      <c r="E390" s="17">
        <f>+MAX(F390:FK390)</f>
        <v>0</v>
      </c>
      <c r="F390" s="20"/>
      <c r="G390" s="20"/>
      <c r="H390" s="20"/>
      <c r="I390" s="20"/>
    </row>
    <row r="391" spans="1:9">
      <c r="A391" s="27">
        <v>130406</v>
      </c>
      <c r="B391" s="28" t="s">
        <v>102</v>
      </c>
      <c r="C391" s="28" t="s">
        <v>259</v>
      </c>
      <c r="D391" s="28" t="s">
        <v>547</v>
      </c>
      <c r="E391" s="17">
        <f>+MAX(F391:FK391)</f>
        <v>0</v>
      </c>
      <c r="F391" s="20"/>
      <c r="G391" s="20"/>
      <c r="H391" s="20"/>
      <c r="I391" s="20"/>
    </row>
    <row r="392" spans="1:9">
      <c r="A392" s="27">
        <v>60704</v>
      </c>
      <c r="B392" s="28" t="s">
        <v>158</v>
      </c>
      <c r="C392" s="28" t="s">
        <v>353</v>
      </c>
      <c r="D392" s="28" t="s">
        <v>548</v>
      </c>
      <c r="E392" s="17">
        <f>+MAX(F392:FK392)</f>
        <v>0</v>
      </c>
      <c r="F392" s="20"/>
      <c r="G392" s="20"/>
      <c r="H392" s="20"/>
      <c r="I392" s="20"/>
    </row>
    <row r="393" spans="1:9">
      <c r="A393" s="27">
        <v>70103</v>
      </c>
      <c r="B393" s="28" t="s">
        <v>268</v>
      </c>
      <c r="C393" s="28" t="s">
        <v>400</v>
      </c>
      <c r="D393" s="28" t="s">
        <v>549</v>
      </c>
      <c r="E393" s="17">
        <f>+MAX(F393:FK393)</f>
        <v>0</v>
      </c>
      <c r="F393" s="20"/>
      <c r="G393" s="20"/>
      <c r="H393" s="20"/>
      <c r="I393" s="20"/>
    </row>
    <row r="394" spans="1:9">
      <c r="A394" s="27">
        <v>70206</v>
      </c>
      <c r="B394" s="28" t="s">
        <v>268</v>
      </c>
      <c r="C394" s="28" t="s">
        <v>348</v>
      </c>
      <c r="D394" s="28" t="s">
        <v>550</v>
      </c>
      <c r="E394" s="17">
        <f>+MAX(F394:FK394)</f>
        <v>0</v>
      </c>
      <c r="F394" s="20"/>
      <c r="G394" s="20"/>
      <c r="H394" s="20"/>
      <c r="I394" s="20"/>
    </row>
    <row r="395" spans="1:9">
      <c r="A395" s="27">
        <v>90504</v>
      </c>
      <c r="B395" s="28" t="s">
        <v>114</v>
      </c>
      <c r="C395" s="28" t="s">
        <v>308</v>
      </c>
      <c r="D395" s="28" t="s">
        <v>551</v>
      </c>
      <c r="E395" s="17">
        <f>+MAX(F395:FK395)</f>
        <v>0</v>
      </c>
      <c r="F395" s="20"/>
      <c r="G395" s="20"/>
      <c r="H395" s="20"/>
      <c r="I395" s="20"/>
    </row>
    <row r="396" spans="1:9">
      <c r="A396" s="27">
        <v>70207</v>
      </c>
      <c r="B396" s="28" t="s">
        <v>268</v>
      </c>
      <c r="C396" s="28" t="s">
        <v>348</v>
      </c>
      <c r="D396" s="28" t="s">
        <v>552</v>
      </c>
      <c r="E396" s="17">
        <f>+MAX(F396:FK396)</f>
        <v>0</v>
      </c>
      <c r="F396" s="20"/>
      <c r="G396" s="20"/>
      <c r="H396" s="20"/>
      <c r="I396" s="20"/>
    </row>
    <row r="397" spans="1:9">
      <c r="A397" s="27">
        <v>40902</v>
      </c>
      <c r="B397" s="28" t="s">
        <v>154</v>
      </c>
      <c r="C397" s="28" t="s">
        <v>361</v>
      </c>
      <c r="D397" s="28" t="s">
        <v>553</v>
      </c>
      <c r="E397" s="17">
        <f>+MAX(F397:FK397)</f>
        <v>0</v>
      </c>
      <c r="F397" s="20"/>
      <c r="G397" s="20"/>
      <c r="H397" s="20"/>
      <c r="I397" s="20"/>
    </row>
    <row r="398" spans="1:9">
      <c r="A398" s="27">
        <v>60603</v>
      </c>
      <c r="B398" s="28" t="s">
        <v>158</v>
      </c>
      <c r="C398" s="28" t="s">
        <v>342</v>
      </c>
      <c r="D398" s="28" t="s">
        <v>554</v>
      </c>
      <c r="E398" s="17">
        <f>+MAX(F398:FK398)</f>
        <v>0</v>
      </c>
      <c r="F398" s="20"/>
      <c r="G398" s="20"/>
      <c r="H398" s="20"/>
      <c r="I398" s="20"/>
    </row>
    <row r="399" spans="1:9">
      <c r="A399" s="27">
        <v>20503</v>
      </c>
      <c r="B399" s="28" t="s">
        <v>212</v>
      </c>
      <c r="C399" s="28" t="s">
        <v>357</v>
      </c>
      <c r="D399" s="28" t="s">
        <v>555</v>
      </c>
      <c r="E399" s="17">
        <f>+MAX(F399:FK399)</f>
        <v>0</v>
      </c>
      <c r="F399" s="20"/>
      <c r="G399" s="20"/>
      <c r="H399" s="20"/>
      <c r="I399" s="20"/>
    </row>
    <row r="400" spans="1:9">
      <c r="A400" s="27">
        <v>90905</v>
      </c>
      <c r="B400" s="28" t="s">
        <v>114</v>
      </c>
      <c r="C400" s="28" t="s">
        <v>181</v>
      </c>
      <c r="D400" s="28" t="s">
        <v>556</v>
      </c>
      <c r="E400" s="17">
        <f>+MAX(F400:FK400)</f>
        <v>0</v>
      </c>
      <c r="F400" s="20"/>
      <c r="G400" s="20"/>
      <c r="H400" s="20"/>
      <c r="I400" s="20"/>
    </row>
    <row r="401" spans="1:9" ht="24">
      <c r="A401" s="27">
        <v>120506</v>
      </c>
      <c r="B401" s="28" t="s">
        <v>191</v>
      </c>
      <c r="C401" s="28" t="s">
        <v>447</v>
      </c>
      <c r="D401" s="28" t="s">
        <v>557</v>
      </c>
      <c r="E401" s="17">
        <f>+MAX(F401:FK401)</f>
        <v>0</v>
      </c>
      <c r="F401" s="20"/>
      <c r="G401" s="20"/>
      <c r="H401" s="20"/>
      <c r="I401" s="20"/>
    </row>
    <row r="402" spans="1:9">
      <c r="A402" s="27">
        <v>60605</v>
      </c>
      <c r="B402" s="28" t="s">
        <v>158</v>
      </c>
      <c r="C402" s="28" t="s">
        <v>342</v>
      </c>
      <c r="D402" s="28" t="s">
        <v>558</v>
      </c>
      <c r="E402" s="17">
        <f>+MAX(F402:FK402)</f>
        <v>0</v>
      </c>
      <c r="F402" s="20"/>
      <c r="G402" s="20"/>
      <c r="H402" s="20"/>
      <c r="I402" s="20"/>
    </row>
    <row r="403" spans="1:9">
      <c r="A403" s="27">
        <v>70208</v>
      </c>
      <c r="B403" s="28" t="s">
        <v>268</v>
      </c>
      <c r="C403" s="28" t="s">
        <v>348</v>
      </c>
      <c r="D403" s="28" t="s">
        <v>558</v>
      </c>
      <c r="E403" s="17">
        <f>+MAX(F403:FK403)</f>
        <v>0</v>
      </c>
      <c r="F403" s="20"/>
      <c r="G403" s="20"/>
      <c r="H403" s="20"/>
      <c r="I403" s="20"/>
    </row>
    <row r="404" spans="1:9" ht="24">
      <c r="A404" s="27">
        <v>120510</v>
      </c>
      <c r="B404" s="28" t="s">
        <v>191</v>
      </c>
      <c r="C404" s="28" t="s">
        <v>447</v>
      </c>
      <c r="D404" s="28" t="s">
        <v>559</v>
      </c>
      <c r="E404" s="17">
        <f>+MAX(F404:FK404)</f>
        <v>0</v>
      </c>
      <c r="F404" s="20"/>
      <c r="G404" s="20"/>
      <c r="H404" s="20"/>
      <c r="I404" s="20"/>
    </row>
    <row r="405" spans="1:9">
      <c r="A405" s="27">
        <v>20504</v>
      </c>
      <c r="B405" s="28" t="s">
        <v>212</v>
      </c>
      <c r="C405" s="28" t="s">
        <v>357</v>
      </c>
      <c r="D405" s="28" t="s">
        <v>560</v>
      </c>
      <c r="E405" s="17">
        <f>+MAX(F405:FK405)</f>
        <v>0</v>
      </c>
      <c r="F405" s="20"/>
      <c r="G405" s="20"/>
      <c r="H405" s="20"/>
      <c r="I405" s="20"/>
    </row>
    <row r="406" spans="1:9">
      <c r="A406" s="27">
        <v>90303</v>
      </c>
      <c r="B406" s="28" t="s">
        <v>114</v>
      </c>
      <c r="C406" s="28" t="s">
        <v>284</v>
      </c>
      <c r="D406" s="28" t="s">
        <v>561</v>
      </c>
      <c r="E406" s="17">
        <f>+MAX(F406:FK406)</f>
        <v>0</v>
      </c>
      <c r="F406" s="20"/>
      <c r="G406" s="20"/>
      <c r="H406" s="20"/>
      <c r="I406" s="20"/>
    </row>
    <row r="407" spans="1:9" ht="24">
      <c r="A407" s="27">
        <v>120507</v>
      </c>
      <c r="B407" s="28" t="s">
        <v>191</v>
      </c>
      <c r="C407" s="28" t="s">
        <v>447</v>
      </c>
      <c r="D407" s="28" t="s">
        <v>562</v>
      </c>
      <c r="E407" s="17">
        <f>+MAX(F407:FK407)</f>
        <v>0</v>
      </c>
      <c r="F407" s="20"/>
      <c r="G407" s="20"/>
      <c r="H407" s="20"/>
      <c r="I407" s="20"/>
    </row>
    <row r="408" spans="1:9" ht="24">
      <c r="A408" s="27">
        <v>120511</v>
      </c>
      <c r="B408" s="28" t="s">
        <v>191</v>
      </c>
      <c r="C408" s="28" t="s">
        <v>447</v>
      </c>
      <c r="D408" s="28" t="s">
        <v>563</v>
      </c>
      <c r="E408" s="17">
        <f>+MAX(F408:FK408)</f>
        <v>0</v>
      </c>
      <c r="F408" s="20"/>
      <c r="G408" s="20"/>
      <c r="H408" s="20"/>
      <c r="I408" s="20"/>
    </row>
    <row r="409" spans="1:9">
      <c r="A409" s="27">
        <v>40903</v>
      </c>
      <c r="B409" s="28" t="s">
        <v>154</v>
      </c>
      <c r="C409" s="28" t="s">
        <v>361</v>
      </c>
      <c r="D409" s="28" t="s">
        <v>564</v>
      </c>
      <c r="E409" s="17">
        <f>+MAX(F409:FK409)</f>
        <v>0</v>
      </c>
      <c r="F409" s="20"/>
      <c r="G409" s="20"/>
      <c r="H409" s="20"/>
      <c r="I409" s="20"/>
    </row>
    <row r="410" spans="1:9">
      <c r="A410" s="27">
        <v>20303</v>
      </c>
      <c r="B410" s="28" t="s">
        <v>212</v>
      </c>
      <c r="C410" s="28" t="s">
        <v>245</v>
      </c>
      <c r="D410" s="28" t="s">
        <v>565</v>
      </c>
      <c r="E410" s="17">
        <f>+MAX(F410:FK410)</f>
        <v>0</v>
      </c>
      <c r="F410" s="20"/>
      <c r="G410" s="20"/>
      <c r="H410" s="20"/>
      <c r="I410" s="20"/>
    </row>
    <row r="411" spans="1:9">
      <c r="A411" s="27">
        <v>90205</v>
      </c>
      <c r="B411" s="28" t="s">
        <v>114</v>
      </c>
      <c r="C411" s="28" t="s">
        <v>435</v>
      </c>
      <c r="D411" s="28" t="s">
        <v>565</v>
      </c>
      <c r="E411" s="17">
        <f>+MAX(F411:FK411)</f>
        <v>0</v>
      </c>
      <c r="F411" s="20"/>
      <c r="G411" s="20"/>
      <c r="H411" s="20"/>
      <c r="I411" s="20"/>
    </row>
    <row r="412" spans="1:9">
      <c r="A412" s="27">
        <v>90505</v>
      </c>
      <c r="B412" s="28" t="s">
        <v>114</v>
      </c>
      <c r="C412" s="28" t="s">
        <v>308</v>
      </c>
      <c r="D412" s="28" t="s">
        <v>566</v>
      </c>
      <c r="E412" s="17">
        <f>+MAX(F412:FK412)</f>
        <v>0</v>
      </c>
      <c r="F412" s="20"/>
      <c r="G412" s="20"/>
      <c r="H412" s="20"/>
      <c r="I412" s="20"/>
    </row>
    <row r="413" spans="1:9">
      <c r="A413" s="27">
        <v>40904</v>
      </c>
      <c r="B413" s="28" t="s">
        <v>154</v>
      </c>
      <c r="C413" s="28" t="s">
        <v>361</v>
      </c>
      <c r="D413" s="28" t="s">
        <v>567</v>
      </c>
      <c r="E413" s="17">
        <f>+MAX(F413:FK413)</f>
        <v>0</v>
      </c>
      <c r="F413" s="20"/>
      <c r="G413" s="20"/>
      <c r="H413" s="20"/>
      <c r="I413" s="20"/>
    </row>
    <row r="414" spans="1:9" ht="24">
      <c r="A414" s="27">
        <v>50201</v>
      </c>
      <c r="B414" s="28" t="s">
        <v>151</v>
      </c>
      <c r="C414" s="28" t="s">
        <v>152</v>
      </c>
      <c r="D414" s="28" t="s">
        <v>568</v>
      </c>
      <c r="E414" s="17">
        <f>+MAX(F414:FK414)</f>
        <v>0</v>
      </c>
      <c r="F414" s="20"/>
      <c r="G414" s="20"/>
      <c r="H414" s="20"/>
      <c r="I414" s="20"/>
    </row>
    <row r="415" spans="1:9">
      <c r="A415" s="27">
        <v>20204</v>
      </c>
      <c r="B415" s="28" t="s">
        <v>212</v>
      </c>
      <c r="C415" s="28" t="s">
        <v>217</v>
      </c>
      <c r="D415" s="28" t="s">
        <v>569</v>
      </c>
      <c r="E415" s="17">
        <f>+MAX(F415:FK415)</f>
        <v>0</v>
      </c>
      <c r="F415" s="20"/>
      <c r="G415" s="20"/>
      <c r="H415" s="20"/>
      <c r="I415" s="20"/>
    </row>
    <row r="416" spans="1:9">
      <c r="A416" s="27">
        <v>60703</v>
      </c>
      <c r="B416" s="28" t="s">
        <v>158</v>
      </c>
      <c r="C416" s="28" t="s">
        <v>353</v>
      </c>
      <c r="D416" s="28" t="s">
        <v>570</v>
      </c>
      <c r="E416" s="17">
        <f>+MAX(F416:FK416)</f>
        <v>0</v>
      </c>
      <c r="F416" s="20"/>
      <c r="G416" s="20"/>
      <c r="H416" s="20"/>
      <c r="I416" s="20"/>
    </row>
    <row r="417" spans="1:9">
      <c r="A417" s="27">
        <v>90506</v>
      </c>
      <c r="B417" s="28" t="s">
        <v>114</v>
      </c>
      <c r="C417" s="28" t="s">
        <v>308</v>
      </c>
      <c r="D417" s="28" t="s">
        <v>570</v>
      </c>
      <c r="E417" s="17">
        <f>+MAX(F417:FK417)</f>
        <v>0</v>
      </c>
      <c r="F417" s="20"/>
      <c r="G417" s="20"/>
      <c r="H417" s="20"/>
      <c r="I417" s="20"/>
    </row>
    <row r="418" spans="1:9">
      <c r="A418" s="27">
        <v>10204</v>
      </c>
      <c r="B418" s="28" t="s">
        <v>163</v>
      </c>
      <c r="C418" s="28" t="s">
        <v>164</v>
      </c>
      <c r="D418" s="28" t="s">
        <v>571</v>
      </c>
      <c r="E418" s="17">
        <f>+MAX(F418:FK418)</f>
        <v>0</v>
      </c>
      <c r="F418" s="20"/>
      <c r="G418" s="20"/>
      <c r="H418" s="20"/>
      <c r="I418" s="20"/>
    </row>
    <row r="419" spans="1:9">
      <c r="A419" s="27">
        <v>60406</v>
      </c>
      <c r="B419" s="28" t="s">
        <v>158</v>
      </c>
      <c r="C419" s="28" t="s">
        <v>332</v>
      </c>
      <c r="D419" s="28" t="s">
        <v>572</v>
      </c>
      <c r="E419" s="17">
        <f>+MAX(F419:FK419)</f>
        <v>0</v>
      </c>
      <c r="F419" s="20"/>
      <c r="G419" s="20"/>
      <c r="H419" s="20"/>
      <c r="I419" s="20"/>
    </row>
    <row r="420" spans="1:9">
      <c r="A420" s="27">
        <v>60204</v>
      </c>
      <c r="B420" s="28" t="s">
        <v>158</v>
      </c>
      <c r="C420" s="28" t="s">
        <v>350</v>
      </c>
      <c r="D420" s="28" t="s">
        <v>573</v>
      </c>
      <c r="E420" s="17">
        <f>+MAX(F420:FK420)</f>
        <v>0</v>
      </c>
      <c r="F420" s="20"/>
      <c r="G420" s="20"/>
      <c r="H420" s="20"/>
      <c r="I420" s="20"/>
    </row>
    <row r="421" spans="1:9" ht="24">
      <c r="A421" s="27">
        <v>120106</v>
      </c>
      <c r="B421" s="28" t="s">
        <v>191</v>
      </c>
      <c r="C421" s="28" t="s">
        <v>289</v>
      </c>
      <c r="D421" s="28" t="s">
        <v>574</v>
      </c>
      <c r="E421" s="17">
        <f>+MAX(F421:FK421)</f>
        <v>0</v>
      </c>
      <c r="F421" s="20"/>
      <c r="G421" s="20"/>
      <c r="H421" s="20"/>
      <c r="I421" s="20"/>
    </row>
    <row r="422" spans="1:9">
      <c r="A422" s="27">
        <v>60408</v>
      </c>
      <c r="B422" s="28" t="s">
        <v>158</v>
      </c>
      <c r="C422" s="28" t="s">
        <v>332</v>
      </c>
      <c r="D422" s="28" t="s">
        <v>575</v>
      </c>
      <c r="E422" s="17">
        <f>+MAX(F422:FK422)</f>
        <v>0</v>
      </c>
      <c r="F422" s="20"/>
      <c r="G422" s="20"/>
      <c r="H422" s="20"/>
      <c r="I422" s="20"/>
    </row>
    <row r="423" spans="1:9">
      <c r="A423" s="27">
        <v>70407</v>
      </c>
      <c r="B423" s="28" t="s">
        <v>268</v>
      </c>
      <c r="C423" s="28" t="s">
        <v>328</v>
      </c>
      <c r="D423" s="28" t="s">
        <v>576</v>
      </c>
      <c r="E423" s="17">
        <f>+MAX(F423:FK423)</f>
        <v>0</v>
      </c>
      <c r="F423" s="20"/>
      <c r="G423" s="20"/>
      <c r="H423" s="20"/>
      <c r="I423" s="20"/>
    </row>
    <row r="424" spans="1:9">
      <c r="A424" s="27">
        <v>70707</v>
      </c>
      <c r="B424" s="28" t="s">
        <v>268</v>
      </c>
      <c r="C424" s="28" t="s">
        <v>453</v>
      </c>
      <c r="D424" s="28" t="s">
        <v>577</v>
      </c>
      <c r="E424" s="17">
        <f>+MAX(F424:FK424)</f>
        <v>0</v>
      </c>
      <c r="F424" s="20"/>
      <c r="G424" s="20"/>
      <c r="H424" s="20"/>
      <c r="I424" s="20"/>
    </row>
    <row r="425" spans="1:9">
      <c r="A425" s="27">
        <v>50104</v>
      </c>
      <c r="B425" s="28" t="s">
        <v>151</v>
      </c>
      <c r="C425" s="28" t="s">
        <v>269</v>
      </c>
      <c r="D425" s="28" t="s">
        <v>578</v>
      </c>
      <c r="E425" s="17">
        <f>+MAX(F425:FK425)</f>
        <v>0</v>
      </c>
      <c r="F425" s="20"/>
      <c r="G425" s="20"/>
      <c r="H425" s="20"/>
      <c r="I425" s="20"/>
    </row>
    <row r="426" spans="1:9">
      <c r="A426" s="27">
        <v>90906</v>
      </c>
      <c r="B426" s="28" t="s">
        <v>114</v>
      </c>
      <c r="C426" s="28" t="s">
        <v>181</v>
      </c>
      <c r="D426" s="28" t="s">
        <v>579</v>
      </c>
      <c r="E426" s="17">
        <f>+MAX(F426:FK426)</f>
        <v>0</v>
      </c>
      <c r="F426" s="20"/>
      <c r="G426" s="20"/>
      <c r="H426" s="20"/>
      <c r="I426" s="20"/>
    </row>
    <row r="427" spans="1:9">
      <c r="A427" s="27">
        <v>30304</v>
      </c>
      <c r="B427" s="28" t="s">
        <v>144</v>
      </c>
      <c r="C427" s="28" t="s">
        <v>424</v>
      </c>
      <c r="D427" s="28" t="s">
        <v>580</v>
      </c>
      <c r="E427" s="17">
        <f>+MAX(F427:FK427)</f>
        <v>0</v>
      </c>
      <c r="F427" s="20"/>
      <c r="G427" s="20"/>
      <c r="H427" s="20"/>
      <c r="I427" s="20"/>
    </row>
    <row r="428" spans="1:9">
      <c r="A428" s="27">
        <v>90602</v>
      </c>
      <c r="B428" s="28" t="s">
        <v>114</v>
      </c>
      <c r="C428" s="28" t="s">
        <v>302</v>
      </c>
      <c r="D428" s="28" t="s">
        <v>581</v>
      </c>
      <c r="E428" s="17">
        <f>+MAX(F428:FK428)</f>
        <v>0</v>
      </c>
      <c r="F428" s="20"/>
      <c r="G428" s="20"/>
      <c r="H428" s="20"/>
      <c r="I428" s="20"/>
    </row>
    <row r="429" spans="1:9">
      <c r="A429" s="27">
        <v>40505</v>
      </c>
      <c r="B429" s="28" t="s">
        <v>154</v>
      </c>
      <c r="C429" s="28" t="s">
        <v>236</v>
      </c>
      <c r="D429" s="28" t="s">
        <v>582</v>
      </c>
      <c r="E429" s="17">
        <f>+MAX(F429:FK429)</f>
        <v>0</v>
      </c>
      <c r="F429" s="20"/>
      <c r="G429" s="20"/>
      <c r="H429" s="20"/>
      <c r="I429" s="20"/>
    </row>
    <row r="430" spans="1:9">
      <c r="A430" s="27">
        <v>80603</v>
      </c>
      <c r="B430" s="28" t="s">
        <v>99</v>
      </c>
      <c r="C430" s="28" t="s">
        <v>471</v>
      </c>
      <c r="D430" s="28" t="s">
        <v>583</v>
      </c>
      <c r="E430" s="17">
        <f>+MAX(F430:FK430)</f>
        <v>0</v>
      </c>
      <c r="F430" s="20"/>
      <c r="G430" s="20"/>
      <c r="H430" s="20"/>
      <c r="I430" s="20"/>
    </row>
    <row r="431" spans="1:9">
      <c r="A431" s="27">
        <v>40304</v>
      </c>
      <c r="B431" s="28" t="s">
        <v>154</v>
      </c>
      <c r="C431" s="28" t="s">
        <v>253</v>
      </c>
      <c r="D431" s="28" t="s">
        <v>584</v>
      </c>
      <c r="E431" s="17">
        <f>+MAX(F431:FK431)</f>
        <v>0</v>
      </c>
      <c r="F431" s="20"/>
      <c r="G431" s="20"/>
      <c r="H431" s="20"/>
      <c r="I431" s="20"/>
    </row>
    <row r="432" spans="1:9">
      <c r="A432" s="27">
        <v>40605</v>
      </c>
      <c r="B432" s="28" t="s">
        <v>154</v>
      </c>
      <c r="C432" s="28" t="s">
        <v>171</v>
      </c>
      <c r="D432" s="28" t="s">
        <v>585</v>
      </c>
      <c r="E432" s="17">
        <f>+MAX(F432:FK432)</f>
        <v>0</v>
      </c>
      <c r="F432" s="20"/>
      <c r="G432" s="20"/>
      <c r="H432" s="20"/>
      <c r="I432" s="20"/>
    </row>
    <row r="433" spans="1:9">
      <c r="A433" s="27">
        <v>70708</v>
      </c>
      <c r="B433" s="28" t="s">
        <v>268</v>
      </c>
      <c r="C433" s="28" t="s">
        <v>453</v>
      </c>
      <c r="D433" s="28" t="s">
        <v>586</v>
      </c>
      <c r="E433" s="17">
        <f>+MAX(F433:FK433)</f>
        <v>0</v>
      </c>
      <c r="F433" s="20"/>
      <c r="G433" s="20"/>
      <c r="H433" s="20"/>
      <c r="I433" s="20"/>
    </row>
    <row r="434" spans="1:9">
      <c r="A434" s="27">
        <v>70101</v>
      </c>
      <c r="B434" s="28" t="s">
        <v>268</v>
      </c>
      <c r="C434" s="28" t="s">
        <v>400</v>
      </c>
      <c r="D434" s="28" t="s">
        <v>587</v>
      </c>
      <c r="E434" s="17">
        <f>+MAX(F434:FK434)</f>
        <v>0</v>
      </c>
      <c r="F434" s="20"/>
      <c r="G434" s="20"/>
      <c r="H434" s="20"/>
      <c r="I434" s="20"/>
    </row>
    <row r="435" spans="1:9">
      <c r="A435" s="27">
        <v>70104</v>
      </c>
      <c r="B435" s="28" t="s">
        <v>268</v>
      </c>
      <c r="C435" s="28" t="s">
        <v>400</v>
      </c>
      <c r="D435" s="28" t="s">
        <v>588</v>
      </c>
      <c r="E435" s="17">
        <f>+MAX(F435:FK435)</f>
        <v>0</v>
      </c>
      <c r="F435" s="20"/>
      <c r="G435" s="20"/>
      <c r="H435" s="20"/>
      <c r="I435" s="20"/>
    </row>
    <row r="436" spans="1:9">
      <c r="A436" s="27">
        <v>40104</v>
      </c>
      <c r="B436" s="28" t="s">
        <v>154</v>
      </c>
      <c r="C436" s="28" t="s">
        <v>155</v>
      </c>
      <c r="D436" s="28" t="s">
        <v>396</v>
      </c>
      <c r="E436" s="17">
        <f>+MAX(F436:FK436)</f>
        <v>0</v>
      </c>
      <c r="F436" s="20"/>
      <c r="G436" s="20"/>
      <c r="H436" s="20"/>
      <c r="I436" s="20"/>
    </row>
    <row r="437" spans="1:9">
      <c r="A437" s="27">
        <v>40305</v>
      </c>
      <c r="B437" s="28" t="s">
        <v>154</v>
      </c>
      <c r="C437" s="28" t="s">
        <v>253</v>
      </c>
      <c r="D437" s="28" t="s">
        <v>589</v>
      </c>
      <c r="E437" s="17">
        <f>+MAX(F437:FK437)</f>
        <v>0</v>
      </c>
      <c r="F437" s="20"/>
      <c r="G437" s="20"/>
      <c r="H437" s="20"/>
      <c r="I437" s="20"/>
    </row>
    <row r="438" spans="1:9" ht="24">
      <c r="A438" s="27">
        <v>120508</v>
      </c>
      <c r="B438" s="28" t="s">
        <v>191</v>
      </c>
      <c r="C438" s="28" t="s">
        <v>447</v>
      </c>
      <c r="D438" s="28" t="s">
        <v>590</v>
      </c>
      <c r="E438" s="17">
        <f>+MAX(F438:FK438)</f>
        <v>0</v>
      </c>
      <c r="F438" s="20"/>
      <c r="G438" s="20"/>
      <c r="H438" s="20"/>
      <c r="I438" s="20"/>
    </row>
    <row r="439" spans="1:9">
      <c r="A439" s="27">
        <v>130904</v>
      </c>
      <c r="B439" s="28" t="s">
        <v>102</v>
      </c>
      <c r="C439" s="28" t="s">
        <v>322</v>
      </c>
      <c r="D439" s="28" t="s">
        <v>590</v>
      </c>
      <c r="E439" s="17">
        <f>+MAX(F439:FK439)</f>
        <v>0</v>
      </c>
      <c r="F439" s="20"/>
      <c r="G439" s="20"/>
      <c r="H439" s="20"/>
      <c r="I439" s="20"/>
    </row>
    <row r="440" spans="1:9" ht="24">
      <c r="A440" s="27">
        <v>120509</v>
      </c>
      <c r="B440" s="28" t="s">
        <v>191</v>
      </c>
      <c r="C440" s="28" t="s">
        <v>447</v>
      </c>
      <c r="D440" s="28" t="s">
        <v>591</v>
      </c>
      <c r="E440" s="17">
        <f>+MAX(F440:FK440)</f>
        <v>0</v>
      </c>
      <c r="F440" s="20"/>
      <c r="G440" s="20"/>
      <c r="H440" s="20"/>
      <c r="I440" s="20"/>
    </row>
    <row r="441" spans="1:9">
      <c r="A441" s="27">
        <v>20404</v>
      </c>
      <c r="B441" s="28" t="s">
        <v>212</v>
      </c>
      <c r="C441" s="28" t="s">
        <v>249</v>
      </c>
      <c r="D441" s="28" t="s">
        <v>592</v>
      </c>
      <c r="E441" s="17">
        <f>+MAX(F441:FK441)</f>
        <v>0</v>
      </c>
      <c r="F441" s="20"/>
      <c r="G441" s="20"/>
      <c r="H441" s="20"/>
      <c r="I441" s="20"/>
    </row>
    <row r="442" spans="1:9" ht="24">
      <c r="A442" s="27">
        <v>120803</v>
      </c>
      <c r="B442" s="28" t="s">
        <v>191</v>
      </c>
      <c r="C442" s="28" t="s">
        <v>192</v>
      </c>
      <c r="D442" s="28" t="s">
        <v>593</v>
      </c>
      <c r="E442" s="17">
        <f>+MAX(F442:FK442)</f>
        <v>0</v>
      </c>
      <c r="F442" s="20"/>
      <c r="G442" s="20"/>
      <c r="H442" s="20"/>
      <c r="I442" s="20"/>
    </row>
    <row r="443" spans="1:9" ht="24">
      <c r="A443" s="27">
        <v>120604</v>
      </c>
      <c r="B443" s="28" t="s">
        <v>191</v>
      </c>
      <c r="C443" s="28" t="s">
        <v>299</v>
      </c>
      <c r="D443" s="28" t="s">
        <v>594</v>
      </c>
      <c r="E443" s="17">
        <f>+MAX(F443:FK443)</f>
        <v>0</v>
      </c>
      <c r="F443" s="20"/>
      <c r="G443" s="20"/>
      <c r="H443" s="20"/>
      <c r="I443" s="20"/>
    </row>
    <row r="444" spans="1:9" ht="24">
      <c r="A444" s="27">
        <v>120402</v>
      </c>
      <c r="B444" s="28" t="s">
        <v>191</v>
      </c>
      <c r="C444" s="28" t="s">
        <v>493</v>
      </c>
      <c r="D444" s="28" t="s">
        <v>595</v>
      </c>
      <c r="E444" s="17">
        <f>+MAX(F444:FK444)</f>
        <v>0</v>
      </c>
      <c r="F444" s="20"/>
      <c r="G444" s="20"/>
      <c r="H444" s="20"/>
      <c r="I444" s="20"/>
    </row>
    <row r="445" spans="1:9" ht="24">
      <c r="A445" s="27">
        <v>120201</v>
      </c>
      <c r="B445" s="28" t="s">
        <v>191</v>
      </c>
      <c r="C445" s="28" t="s">
        <v>266</v>
      </c>
      <c r="D445" s="28" t="s">
        <v>596</v>
      </c>
      <c r="E445" s="17">
        <f>+MAX(F445:FK445)</f>
        <v>0</v>
      </c>
      <c r="F445" s="20"/>
      <c r="G445" s="20"/>
      <c r="H445" s="20"/>
      <c r="I445" s="20"/>
    </row>
    <row r="446" spans="1:9">
      <c r="A446" s="27">
        <v>41201</v>
      </c>
      <c r="B446" s="28" t="s">
        <v>154</v>
      </c>
      <c r="C446" s="28" t="s">
        <v>430</v>
      </c>
      <c r="D446" s="28" t="s">
        <v>597</v>
      </c>
      <c r="E446" s="17">
        <f>+MAX(F446:FK446)</f>
        <v>0</v>
      </c>
      <c r="F446" s="20"/>
      <c r="G446" s="20"/>
      <c r="H446" s="20"/>
      <c r="I446" s="20"/>
    </row>
    <row r="447" spans="1:9">
      <c r="A447" s="27">
        <v>40802</v>
      </c>
      <c r="B447" s="28" t="s">
        <v>154</v>
      </c>
      <c r="C447" s="28" t="s">
        <v>280</v>
      </c>
      <c r="D447" s="28" t="s">
        <v>598</v>
      </c>
      <c r="E447" s="17">
        <f>+MAX(F447:FK447)</f>
        <v>0</v>
      </c>
      <c r="F447" s="20"/>
      <c r="G447" s="20"/>
      <c r="H447" s="20"/>
      <c r="I447" s="20"/>
    </row>
    <row r="448" spans="1:9">
      <c r="A448" s="27">
        <v>130710</v>
      </c>
      <c r="B448" s="28" t="s">
        <v>102</v>
      </c>
      <c r="C448" s="28" t="s">
        <v>138</v>
      </c>
      <c r="D448" s="28" t="s">
        <v>599</v>
      </c>
      <c r="E448" s="17">
        <f>+MAX(F448:FK448)</f>
        <v>0</v>
      </c>
      <c r="F448" s="20"/>
      <c r="G448" s="20"/>
      <c r="H448" s="20"/>
      <c r="I448" s="20"/>
    </row>
    <row r="449" spans="1:14">
      <c r="A449" s="27">
        <v>70711</v>
      </c>
      <c r="B449" s="28" t="s">
        <v>268</v>
      </c>
      <c r="C449" s="28" t="s">
        <v>453</v>
      </c>
      <c r="D449" s="28" t="s">
        <v>600</v>
      </c>
      <c r="E449" s="17">
        <f>+MAX(F449:FK449)</f>
        <v>0</v>
      </c>
      <c r="F449" s="20"/>
      <c r="G449" s="20"/>
      <c r="H449" s="20"/>
      <c r="I449" s="20"/>
    </row>
    <row r="450" spans="1:14">
      <c r="A450" s="27">
        <v>30404</v>
      </c>
      <c r="B450" s="28" t="s">
        <v>144</v>
      </c>
      <c r="C450" s="28" t="s">
        <v>330</v>
      </c>
      <c r="D450" s="28" t="s">
        <v>601</v>
      </c>
      <c r="E450" s="17">
        <f>+MAX(F450:FK450)</f>
        <v>0</v>
      </c>
      <c r="F450" s="20"/>
      <c r="G450" s="20"/>
      <c r="H450" s="20"/>
      <c r="I450" s="20"/>
    </row>
    <row r="451" spans="1:14">
      <c r="A451" s="27">
        <v>130711</v>
      </c>
      <c r="B451" s="28" t="s">
        <v>102</v>
      </c>
      <c r="C451" s="28" t="s">
        <v>138</v>
      </c>
      <c r="D451" s="28" t="s">
        <v>437</v>
      </c>
      <c r="E451" s="17">
        <f>+MAX(F451:FK451)</f>
        <v>0</v>
      </c>
      <c r="F451" s="20"/>
      <c r="G451" s="20"/>
      <c r="H451" s="20"/>
      <c r="I451" s="20"/>
      <c r="N451">
        <v>0</v>
      </c>
    </row>
    <row r="452" spans="1:14" ht="24">
      <c r="A452" s="27">
        <v>120403</v>
      </c>
      <c r="B452" s="28" t="s">
        <v>191</v>
      </c>
      <c r="C452" s="28" t="s">
        <v>493</v>
      </c>
      <c r="D452" s="28" t="s">
        <v>602</v>
      </c>
      <c r="E452" s="17">
        <f>+MAX(F452:FK452)</f>
        <v>0</v>
      </c>
      <c r="F452" s="20"/>
      <c r="G452" s="20"/>
      <c r="H452" s="20"/>
      <c r="I452" s="20"/>
    </row>
    <row r="453" spans="1:14">
      <c r="A453" s="27">
        <v>50105</v>
      </c>
      <c r="B453" s="28" t="s">
        <v>151</v>
      </c>
      <c r="C453" s="28" t="s">
        <v>269</v>
      </c>
      <c r="D453" s="28" t="s">
        <v>603</v>
      </c>
      <c r="E453" s="17">
        <f>+MAX(F453:FK453)</f>
        <v>0</v>
      </c>
      <c r="F453" s="20"/>
      <c r="G453" s="20"/>
      <c r="H453" s="20"/>
      <c r="I453" s="20"/>
    </row>
    <row r="454" spans="1:14">
      <c r="A454" s="27">
        <v>40405</v>
      </c>
      <c r="B454" s="28" t="s">
        <v>154</v>
      </c>
      <c r="C454" s="28" t="s">
        <v>234</v>
      </c>
      <c r="D454" s="28" t="s">
        <v>604</v>
      </c>
      <c r="E454" s="17">
        <f>+MAX(F454:FK454)</f>
        <v>0</v>
      </c>
      <c r="F454" s="20"/>
      <c r="G454" s="20"/>
      <c r="H454" s="20"/>
      <c r="I454" s="20"/>
    </row>
    <row r="455" spans="1:14" ht="24">
      <c r="A455" s="27">
        <v>110202</v>
      </c>
      <c r="B455" s="28" t="s">
        <v>188</v>
      </c>
      <c r="C455" s="28" t="s">
        <v>426</v>
      </c>
      <c r="D455" s="28" t="s">
        <v>605</v>
      </c>
      <c r="E455" s="17">
        <f>+MAX(F455:FK455)</f>
        <v>0</v>
      </c>
      <c r="F455" s="20"/>
      <c r="G455" s="20"/>
      <c r="H455" s="20"/>
      <c r="I455" s="20"/>
    </row>
    <row r="456" spans="1:14">
      <c r="A456" s="27">
        <v>20206</v>
      </c>
      <c r="B456" s="28" t="s">
        <v>212</v>
      </c>
      <c r="C456" s="28" t="s">
        <v>217</v>
      </c>
      <c r="D456" s="28" t="s">
        <v>111</v>
      </c>
      <c r="E456" s="17">
        <f>+MAX(F456:FK456)</f>
        <v>0</v>
      </c>
      <c r="F456" s="20"/>
      <c r="G456" s="20"/>
      <c r="H456" s="20"/>
      <c r="I456" s="20"/>
    </row>
    <row r="457" spans="1:14">
      <c r="A457" s="27">
        <v>41102</v>
      </c>
      <c r="B457" s="28" t="s">
        <v>154</v>
      </c>
      <c r="C457" s="28" t="s">
        <v>258</v>
      </c>
      <c r="D457" s="28" t="s">
        <v>606</v>
      </c>
      <c r="E457" s="17">
        <f>+MAX(F457:FK457)</f>
        <v>0</v>
      </c>
      <c r="F457" s="20"/>
      <c r="G457" s="20"/>
      <c r="H457" s="20"/>
      <c r="I457" s="20"/>
    </row>
    <row r="458" spans="1:14">
      <c r="A458" s="27">
        <v>41305</v>
      </c>
      <c r="B458" s="28" t="s">
        <v>154</v>
      </c>
      <c r="C458" s="28" t="s">
        <v>441</v>
      </c>
      <c r="D458" s="28" t="s">
        <v>607</v>
      </c>
      <c r="E458" s="17">
        <f>+MAX(F458:FK458)</f>
        <v>0</v>
      </c>
      <c r="F458" s="20"/>
      <c r="G458" s="20"/>
      <c r="H458" s="20"/>
      <c r="I458" s="20"/>
    </row>
    <row r="459" spans="1:14" ht="24">
      <c r="A459" s="27">
        <v>120605</v>
      </c>
      <c r="B459" s="28" t="s">
        <v>191</v>
      </c>
      <c r="C459" s="28" t="s">
        <v>299</v>
      </c>
      <c r="D459" s="28" t="s">
        <v>299</v>
      </c>
      <c r="E459" s="17">
        <f>+MAX(F459:FK459)</f>
        <v>0</v>
      </c>
      <c r="F459" s="20"/>
      <c r="G459" s="20"/>
      <c r="H459" s="20"/>
      <c r="I459" s="20"/>
      <c r="N459">
        <v>0</v>
      </c>
    </row>
    <row r="460" spans="1:14" ht="24">
      <c r="A460" s="27">
        <v>120306</v>
      </c>
      <c r="B460" s="28" t="s">
        <v>191</v>
      </c>
      <c r="C460" s="28" t="s">
        <v>380</v>
      </c>
      <c r="D460" s="28" t="s">
        <v>608</v>
      </c>
      <c r="E460" s="17">
        <f>+MAX(F460:FK460)</f>
        <v>0</v>
      </c>
      <c r="F460" s="20"/>
      <c r="G460" s="20"/>
      <c r="H460" s="20"/>
      <c r="I460" s="20"/>
    </row>
    <row r="461" spans="1:14">
      <c r="A461" s="27">
        <v>60305</v>
      </c>
      <c r="B461" s="28" t="s">
        <v>158</v>
      </c>
      <c r="C461" s="28" t="s">
        <v>406</v>
      </c>
      <c r="D461" s="28" t="s">
        <v>326</v>
      </c>
      <c r="E461" s="17">
        <f>+MAX(F461:FK461)</f>
        <v>0</v>
      </c>
      <c r="F461" s="20"/>
      <c r="G461" s="20"/>
      <c r="H461" s="20"/>
      <c r="I461" s="20"/>
    </row>
    <row r="462" spans="1:14">
      <c r="A462" s="27">
        <v>90104</v>
      </c>
      <c r="B462" s="28" t="s">
        <v>114</v>
      </c>
      <c r="C462" s="28" t="s">
        <v>197</v>
      </c>
      <c r="D462" s="28" t="s">
        <v>609</v>
      </c>
      <c r="E462" s="17">
        <f>+MAX(F462:FK462)</f>
        <v>0</v>
      </c>
      <c r="F462" s="20"/>
      <c r="G462" s="20"/>
      <c r="H462" s="20"/>
      <c r="I462" s="20"/>
    </row>
    <row r="463" spans="1:14">
      <c r="A463" s="27">
        <v>30204</v>
      </c>
      <c r="B463" s="28" t="s">
        <v>144</v>
      </c>
      <c r="C463" s="28" t="s">
        <v>414</v>
      </c>
      <c r="D463" s="28" t="s">
        <v>610</v>
      </c>
      <c r="E463" s="17">
        <f>+MAX(F463:FK463)</f>
        <v>0</v>
      </c>
      <c r="F463" s="20"/>
      <c r="G463" s="20"/>
      <c r="H463" s="20"/>
      <c r="I463" s="20"/>
    </row>
    <row r="464" spans="1:14">
      <c r="A464" s="27">
        <v>70105</v>
      </c>
      <c r="B464" s="28" t="s">
        <v>268</v>
      </c>
      <c r="C464" s="28" t="s">
        <v>400</v>
      </c>
      <c r="D464" s="28" t="s">
        <v>611</v>
      </c>
      <c r="E464" s="17">
        <f>+MAX(F464:FK464)</f>
        <v>0</v>
      </c>
      <c r="F464" s="20"/>
      <c r="G464" s="20"/>
      <c r="H464" s="20"/>
      <c r="I464" s="20"/>
    </row>
    <row r="465" spans="1:9">
      <c r="A465" s="27">
        <v>80202</v>
      </c>
      <c r="B465" s="28" t="s">
        <v>99</v>
      </c>
      <c r="C465" s="28" t="s">
        <v>612</v>
      </c>
      <c r="D465" s="28" t="s">
        <v>613</v>
      </c>
      <c r="E465" s="17">
        <f>+MAX(F465:FK465)</f>
        <v>0</v>
      </c>
      <c r="F465" s="20"/>
      <c r="G465" s="20"/>
      <c r="H465" s="20"/>
      <c r="I465" s="20"/>
    </row>
    <row r="466" spans="1:9">
      <c r="A466" s="27">
        <v>130905</v>
      </c>
      <c r="B466" s="28" t="s">
        <v>102</v>
      </c>
      <c r="C466" s="28" t="s">
        <v>322</v>
      </c>
      <c r="D466" s="28" t="s">
        <v>614</v>
      </c>
      <c r="E466" s="17">
        <f>+MAX(F466:FK466)</f>
        <v>0</v>
      </c>
      <c r="F466" s="20"/>
      <c r="G466" s="20"/>
      <c r="H466" s="20"/>
      <c r="I466" s="20"/>
    </row>
    <row r="467" spans="1:9">
      <c r="A467" s="27">
        <v>80203</v>
      </c>
      <c r="B467" s="28" t="s">
        <v>99</v>
      </c>
      <c r="C467" s="28" t="s">
        <v>612</v>
      </c>
      <c r="D467" s="28" t="s">
        <v>615</v>
      </c>
      <c r="E467" s="17">
        <f>+MAX(F467:FK467)</f>
        <v>0</v>
      </c>
      <c r="F467" s="20"/>
      <c r="G467" s="20"/>
      <c r="H467" s="20"/>
      <c r="I467" s="20"/>
    </row>
    <row r="468" spans="1:9">
      <c r="A468" s="27">
        <v>70304</v>
      </c>
      <c r="B468" s="28" t="s">
        <v>268</v>
      </c>
      <c r="C468" s="28" t="s">
        <v>268</v>
      </c>
      <c r="D468" s="28" t="s">
        <v>616</v>
      </c>
      <c r="E468" s="17">
        <f>+MAX(F468:FK468)</f>
        <v>0</v>
      </c>
      <c r="F468" s="20"/>
      <c r="G468" s="20"/>
      <c r="H468" s="20"/>
      <c r="I468" s="20"/>
    </row>
    <row r="469" spans="1:9">
      <c r="A469" s="27">
        <v>90603</v>
      </c>
      <c r="B469" s="28" t="s">
        <v>114</v>
      </c>
      <c r="C469" s="28" t="s">
        <v>302</v>
      </c>
      <c r="D469" s="28" t="s">
        <v>617</v>
      </c>
      <c r="E469" s="17">
        <f>+MAX(F469:FK469)</f>
        <v>0</v>
      </c>
      <c r="F469" s="20"/>
      <c r="G469" s="20"/>
      <c r="H469" s="20"/>
      <c r="I469" s="20"/>
    </row>
    <row r="470" spans="1:9">
      <c r="A470" s="27">
        <v>80204</v>
      </c>
      <c r="B470" s="28" t="s">
        <v>99</v>
      </c>
      <c r="C470" s="28" t="s">
        <v>612</v>
      </c>
      <c r="D470" s="28" t="s">
        <v>618</v>
      </c>
      <c r="E470" s="17">
        <f>+MAX(F470:FK470)</f>
        <v>0</v>
      </c>
      <c r="F470" s="20"/>
      <c r="G470" s="20"/>
      <c r="H470" s="20"/>
      <c r="I470" s="20"/>
    </row>
    <row r="471" spans="1:9">
      <c r="A471" s="27">
        <v>90206</v>
      </c>
      <c r="B471" s="28" t="s">
        <v>114</v>
      </c>
      <c r="C471" s="28" t="s">
        <v>435</v>
      </c>
      <c r="D471" s="28" t="s">
        <v>346</v>
      </c>
      <c r="E471" s="17">
        <f>+MAX(F471:FK471)</f>
        <v>0</v>
      </c>
      <c r="F471" s="20"/>
      <c r="G471" s="20"/>
      <c r="H471" s="20"/>
      <c r="I471" s="20"/>
    </row>
    <row r="472" spans="1:9">
      <c r="A472" s="27">
        <v>70209</v>
      </c>
      <c r="B472" s="28" t="s">
        <v>268</v>
      </c>
      <c r="C472" s="28" t="s">
        <v>348</v>
      </c>
      <c r="D472" s="28" t="s">
        <v>619</v>
      </c>
      <c r="E472" s="17">
        <f>+MAX(F472:FK472)</f>
        <v>0</v>
      </c>
      <c r="F472" s="20"/>
      <c r="G472" s="20"/>
      <c r="H472" s="20"/>
      <c r="I472" s="20"/>
    </row>
    <row r="473" spans="1:9">
      <c r="A473" s="27">
        <v>70408</v>
      </c>
      <c r="B473" s="28" t="s">
        <v>268</v>
      </c>
      <c r="C473" s="28" t="s">
        <v>328</v>
      </c>
      <c r="D473" s="28" t="s">
        <v>238</v>
      </c>
      <c r="E473" s="17">
        <f>+MAX(F473:FK473)</f>
        <v>0</v>
      </c>
      <c r="F473" s="20"/>
      <c r="G473" s="20"/>
      <c r="H473" s="20"/>
      <c r="I473" s="20"/>
    </row>
    <row r="474" spans="1:9">
      <c r="A474" s="27">
        <v>70210</v>
      </c>
      <c r="B474" s="28" t="s">
        <v>268</v>
      </c>
      <c r="C474" s="28" t="s">
        <v>348</v>
      </c>
      <c r="D474" s="28" t="s">
        <v>620</v>
      </c>
      <c r="E474" s="17">
        <f>+MAX(F474:FK474)</f>
        <v>0</v>
      </c>
      <c r="F474" s="20"/>
      <c r="G474" s="20"/>
      <c r="H474" s="20"/>
      <c r="I474" s="20"/>
    </row>
    <row r="475" spans="1:9">
      <c r="A475" s="27">
        <v>90103</v>
      </c>
      <c r="B475" s="28" t="s">
        <v>114</v>
      </c>
      <c r="C475" s="28" t="s">
        <v>197</v>
      </c>
      <c r="D475" s="28" t="s">
        <v>621</v>
      </c>
      <c r="E475" s="17">
        <f>+MAX(F475:FK475)</f>
        <v>0</v>
      </c>
      <c r="F475" s="20"/>
      <c r="G475" s="20"/>
      <c r="H475" s="20"/>
      <c r="I475" s="20"/>
    </row>
    <row r="476" spans="1:9">
      <c r="A476" s="27">
        <v>70211</v>
      </c>
      <c r="B476" s="28" t="s">
        <v>268</v>
      </c>
      <c r="C476" s="28" t="s">
        <v>348</v>
      </c>
      <c r="D476" s="28" t="s">
        <v>622</v>
      </c>
      <c r="E476" s="17">
        <f>+MAX(F476:FK476)</f>
        <v>0</v>
      </c>
      <c r="F476" s="20"/>
      <c r="G476" s="20"/>
      <c r="H476" s="20"/>
      <c r="I476" s="20"/>
    </row>
    <row r="477" spans="1:9">
      <c r="A477" s="27">
        <v>60306</v>
      </c>
      <c r="B477" s="28" t="s">
        <v>158</v>
      </c>
      <c r="C477" s="28" t="s">
        <v>406</v>
      </c>
      <c r="D477" s="28" t="s">
        <v>623</v>
      </c>
      <c r="E477" s="17">
        <f>+MAX(F477:FK477)</f>
        <v>0</v>
      </c>
      <c r="F477" s="20"/>
      <c r="G477" s="20"/>
      <c r="H477" s="20"/>
      <c r="I477" s="20"/>
    </row>
    <row r="478" spans="1:9">
      <c r="A478" s="27">
        <v>90207</v>
      </c>
      <c r="B478" s="28" t="s">
        <v>114</v>
      </c>
      <c r="C478" s="28" t="s">
        <v>435</v>
      </c>
      <c r="D478" s="28" t="s">
        <v>624</v>
      </c>
      <c r="E478" s="17">
        <f>+MAX(F478:FK478)</f>
        <v>0</v>
      </c>
      <c r="F478" s="20"/>
      <c r="G478" s="20"/>
      <c r="H478" s="20"/>
      <c r="I478" s="20"/>
    </row>
    <row r="479" spans="1:9">
      <c r="A479" s="27">
        <v>91004</v>
      </c>
      <c r="B479" s="28" t="s">
        <v>114</v>
      </c>
      <c r="C479" s="28" t="s">
        <v>115</v>
      </c>
      <c r="D479" s="28" t="s">
        <v>625</v>
      </c>
      <c r="E479" s="17">
        <f>+MAX(F479:FK479)</f>
        <v>0</v>
      </c>
      <c r="F479" s="20"/>
      <c r="G479" s="20"/>
      <c r="H479" s="20"/>
      <c r="I479" s="20"/>
    </row>
    <row r="480" spans="1:9">
      <c r="A480" s="27">
        <v>90208</v>
      </c>
      <c r="B480" s="28" t="s">
        <v>114</v>
      </c>
      <c r="C480" s="28" t="s">
        <v>435</v>
      </c>
      <c r="D480" s="28" t="s">
        <v>626</v>
      </c>
      <c r="E480" s="17">
        <f>+MAX(F480:FK480)</f>
        <v>0</v>
      </c>
      <c r="F480" s="20"/>
      <c r="G480" s="20"/>
      <c r="H480" s="20"/>
      <c r="I480" s="20"/>
    </row>
    <row r="481" spans="1:9">
      <c r="A481" s="27">
        <v>70212</v>
      </c>
      <c r="B481" s="28" t="s">
        <v>268</v>
      </c>
      <c r="C481" s="28" t="s">
        <v>348</v>
      </c>
      <c r="D481" s="28" t="s">
        <v>627</v>
      </c>
      <c r="E481" s="17">
        <f>+MAX(F481:FK481)</f>
        <v>0</v>
      </c>
      <c r="F481" s="20"/>
      <c r="G481" s="20"/>
      <c r="H481" s="20"/>
      <c r="I481" s="20"/>
    </row>
    <row r="482" spans="1:9">
      <c r="A482" s="27">
        <v>130308</v>
      </c>
      <c r="B482" s="28" t="s">
        <v>102</v>
      </c>
      <c r="C482" s="28" t="s">
        <v>222</v>
      </c>
      <c r="D482" s="28" t="s">
        <v>628</v>
      </c>
      <c r="E482" s="17">
        <f>+MAX(F482:FK482)</f>
        <v>0</v>
      </c>
      <c r="F482" s="20"/>
      <c r="G482" s="20"/>
      <c r="H482" s="20"/>
      <c r="I482" s="20"/>
    </row>
    <row r="483" spans="1:9">
      <c r="A483" s="27">
        <v>70709</v>
      </c>
      <c r="B483" s="28" t="s">
        <v>268</v>
      </c>
      <c r="C483" s="28" t="s">
        <v>453</v>
      </c>
      <c r="D483" s="28" t="s">
        <v>629</v>
      </c>
      <c r="E483" s="17">
        <f>+MAX(F483:FK483)</f>
        <v>0</v>
      </c>
      <c r="F483" s="20"/>
      <c r="G483" s="20"/>
      <c r="H483" s="20"/>
      <c r="I483" s="20"/>
    </row>
    <row r="484" spans="1:9">
      <c r="A484" s="27">
        <v>90209</v>
      </c>
      <c r="B484" s="28" t="s">
        <v>114</v>
      </c>
      <c r="C484" s="28" t="s">
        <v>435</v>
      </c>
      <c r="D484" s="28" t="s">
        <v>630</v>
      </c>
      <c r="E484" s="17">
        <f>+MAX(F484:FK484)</f>
        <v>0</v>
      </c>
      <c r="F484" s="20"/>
      <c r="G484" s="20"/>
      <c r="H484" s="20"/>
      <c r="I484" s="20"/>
    </row>
    <row r="485" spans="1:9">
      <c r="A485" s="27">
        <v>70603</v>
      </c>
      <c r="B485" s="28" t="s">
        <v>268</v>
      </c>
      <c r="C485" s="28" t="s">
        <v>248</v>
      </c>
      <c r="D485" s="28" t="s">
        <v>631</v>
      </c>
      <c r="E485" s="17">
        <f>+MAX(F485:FK485)</f>
        <v>0</v>
      </c>
      <c r="F485" s="20"/>
      <c r="G485" s="20"/>
      <c r="H485" s="20"/>
      <c r="I485" s="20"/>
    </row>
    <row r="486" spans="1:9">
      <c r="A486" s="27">
        <v>41103</v>
      </c>
      <c r="B486" s="28" t="s">
        <v>154</v>
      </c>
      <c r="C486" s="28" t="s">
        <v>258</v>
      </c>
      <c r="D486" s="28" t="s">
        <v>632</v>
      </c>
      <c r="E486" s="17">
        <f>+MAX(F486:FK486)</f>
        <v>0</v>
      </c>
      <c r="F486" s="20"/>
      <c r="G486" s="20"/>
      <c r="H486" s="20"/>
      <c r="I486" s="20"/>
    </row>
    <row r="487" spans="1:9">
      <c r="A487" s="27">
        <v>41306</v>
      </c>
      <c r="B487" s="28" t="s">
        <v>154</v>
      </c>
      <c r="C487" s="28" t="s">
        <v>441</v>
      </c>
      <c r="D487" s="28" t="s">
        <v>633</v>
      </c>
      <c r="E487" s="17">
        <f>+MAX(F487:FK487)</f>
        <v>0</v>
      </c>
      <c r="F487" s="20"/>
      <c r="G487" s="20"/>
      <c r="H487" s="20"/>
      <c r="I487" s="20"/>
    </row>
    <row r="488" spans="1:9" ht="24">
      <c r="A488" s="27">
        <v>120404</v>
      </c>
      <c r="B488" s="28" t="s">
        <v>191</v>
      </c>
      <c r="C488" s="28" t="s">
        <v>493</v>
      </c>
      <c r="D488" s="28" t="s">
        <v>634</v>
      </c>
      <c r="E488" s="17">
        <f>+MAX(F488:FK488)</f>
        <v>0</v>
      </c>
      <c r="F488" s="20"/>
      <c r="G488" s="20"/>
      <c r="H488" s="20"/>
      <c r="I488" s="20"/>
    </row>
    <row r="489" spans="1:9">
      <c r="A489" s="27">
        <v>60602</v>
      </c>
      <c r="B489" s="28" t="s">
        <v>158</v>
      </c>
      <c r="C489" s="28" t="s">
        <v>342</v>
      </c>
      <c r="D489" s="28" t="s">
        <v>635</v>
      </c>
      <c r="E489" s="17">
        <f>+MAX(F489:FK489)</f>
        <v>0</v>
      </c>
      <c r="F489" s="20"/>
      <c r="G489" s="20"/>
      <c r="H489" s="20"/>
      <c r="I489" s="20"/>
    </row>
    <row r="490" spans="1:9">
      <c r="A490" s="27">
        <v>70305</v>
      </c>
      <c r="B490" s="28" t="s">
        <v>268</v>
      </c>
      <c r="C490" s="28" t="s">
        <v>268</v>
      </c>
      <c r="D490" s="28" t="s">
        <v>636</v>
      </c>
      <c r="E490" s="17">
        <f>+MAX(F490:FK490)</f>
        <v>0</v>
      </c>
      <c r="F490" s="20"/>
      <c r="G490" s="20"/>
      <c r="H490" s="20"/>
      <c r="I490" s="20"/>
    </row>
    <row r="491" spans="1:9">
      <c r="A491" s="27">
        <v>90308</v>
      </c>
      <c r="B491" s="28" t="s">
        <v>114</v>
      </c>
      <c r="C491" s="28" t="s">
        <v>284</v>
      </c>
      <c r="D491" s="28" t="s">
        <v>636</v>
      </c>
      <c r="E491" s="17">
        <f>+MAX(F491:FK491)</f>
        <v>0</v>
      </c>
      <c r="F491" s="20"/>
      <c r="G491" s="20"/>
      <c r="H491" s="20"/>
      <c r="I491" s="20"/>
    </row>
    <row r="492" spans="1:9">
      <c r="A492" s="27">
        <v>10210</v>
      </c>
      <c r="B492" s="28" t="s">
        <v>163</v>
      </c>
      <c r="C492" s="28" t="s">
        <v>164</v>
      </c>
      <c r="D492" s="28" t="s">
        <v>637</v>
      </c>
      <c r="E492" s="17">
        <f>+MAX(F492:FK492)</f>
        <v>0</v>
      </c>
      <c r="F492" s="20"/>
      <c r="G492" s="20"/>
      <c r="H492" s="20"/>
      <c r="I492" s="20"/>
    </row>
    <row r="493" spans="1:9">
      <c r="A493" s="27">
        <v>70306</v>
      </c>
      <c r="B493" s="28" t="s">
        <v>268</v>
      </c>
      <c r="C493" s="28" t="s">
        <v>268</v>
      </c>
      <c r="D493" s="28" t="s">
        <v>638</v>
      </c>
      <c r="E493" s="17">
        <f>+MAX(F493:FK493)</f>
        <v>0</v>
      </c>
      <c r="F493" s="20"/>
      <c r="G493" s="20"/>
      <c r="H493" s="20"/>
      <c r="I493" s="20"/>
    </row>
    <row r="494" spans="1:9">
      <c r="A494" s="27">
        <v>90210</v>
      </c>
      <c r="B494" s="28" t="s">
        <v>114</v>
      </c>
      <c r="C494" s="28" t="s">
        <v>435</v>
      </c>
      <c r="D494" s="28" t="s">
        <v>639</v>
      </c>
      <c r="E494" s="17">
        <f>+MAX(F494:FK494)</f>
        <v>0</v>
      </c>
      <c r="F494" s="20"/>
      <c r="G494" s="20"/>
      <c r="H494" s="20"/>
      <c r="I494" s="20"/>
    </row>
    <row r="495" spans="1:9">
      <c r="A495" s="27">
        <v>20405</v>
      </c>
      <c r="B495" s="28" t="s">
        <v>212</v>
      </c>
      <c r="C495" s="28" t="s">
        <v>249</v>
      </c>
      <c r="D495" s="28" t="s">
        <v>640</v>
      </c>
      <c r="E495" s="17">
        <f>+MAX(F495:FK495)</f>
        <v>0</v>
      </c>
      <c r="F495" s="20"/>
      <c r="G495" s="20"/>
      <c r="H495" s="20"/>
      <c r="I495" s="20"/>
    </row>
    <row r="496" spans="1:9">
      <c r="A496" s="27">
        <v>90702</v>
      </c>
      <c r="B496" s="28" t="s">
        <v>114</v>
      </c>
      <c r="C496" s="28" t="s">
        <v>363</v>
      </c>
      <c r="D496" s="28" t="s">
        <v>640</v>
      </c>
      <c r="E496" s="17">
        <f>+MAX(F496:FK496)</f>
        <v>0</v>
      </c>
      <c r="F496" s="20"/>
      <c r="G496" s="20"/>
      <c r="H496" s="20"/>
      <c r="I496" s="20"/>
    </row>
    <row r="497" spans="1:9">
      <c r="A497" s="27">
        <v>41101</v>
      </c>
      <c r="B497" s="28" t="s">
        <v>154</v>
      </c>
      <c r="C497" s="28" t="s">
        <v>258</v>
      </c>
      <c r="D497" s="28" t="s">
        <v>403</v>
      </c>
      <c r="E497" s="17">
        <f>+MAX(F497:FK497)</f>
        <v>0</v>
      </c>
      <c r="F497" s="20"/>
      <c r="G497" s="20"/>
      <c r="H497" s="20"/>
      <c r="I497" s="20"/>
    </row>
    <row r="498" spans="1:9">
      <c r="A498" s="27">
        <v>60309</v>
      </c>
      <c r="B498" s="28" t="s">
        <v>158</v>
      </c>
      <c r="C498" s="28" t="s">
        <v>406</v>
      </c>
      <c r="D498" s="28" t="s">
        <v>641</v>
      </c>
      <c r="E498" s="17">
        <f>+MAX(F498:FK498)</f>
        <v>0</v>
      </c>
      <c r="F498" s="20"/>
      <c r="G498" s="20"/>
      <c r="H498" s="20"/>
      <c r="I498" s="20"/>
    </row>
    <row r="499" spans="1:9">
      <c r="A499" s="27">
        <v>20306</v>
      </c>
      <c r="B499" s="28" t="s">
        <v>212</v>
      </c>
      <c r="C499" s="28" t="s">
        <v>245</v>
      </c>
      <c r="D499" s="28" t="s">
        <v>224</v>
      </c>
      <c r="E499" s="17">
        <f>+MAX(F499:FK499)</f>
        <v>0</v>
      </c>
      <c r="F499" s="20"/>
      <c r="G499" s="20"/>
      <c r="H499" s="20"/>
      <c r="I499" s="20"/>
    </row>
    <row r="500" spans="1:9">
      <c r="A500" s="27">
        <v>60201</v>
      </c>
      <c r="B500" s="28" t="s">
        <v>158</v>
      </c>
      <c r="C500" s="28" t="s">
        <v>350</v>
      </c>
      <c r="D500" s="28" t="s">
        <v>642</v>
      </c>
      <c r="E500" s="17">
        <f>+MAX(F500:FK500)</f>
        <v>0</v>
      </c>
      <c r="F500" s="20"/>
      <c r="G500" s="20"/>
      <c r="H500" s="20"/>
      <c r="I500" s="20"/>
    </row>
    <row r="501" spans="1:9">
      <c r="A501" s="27">
        <v>70409</v>
      </c>
      <c r="B501" s="28" t="s">
        <v>268</v>
      </c>
      <c r="C501" s="28" t="s">
        <v>328</v>
      </c>
      <c r="D501" s="28" t="s">
        <v>308</v>
      </c>
      <c r="E501" s="17">
        <f>+MAX(F501:FK501)</f>
        <v>0</v>
      </c>
      <c r="F501" s="20"/>
      <c r="G501" s="20"/>
      <c r="H501" s="20"/>
      <c r="I501" s="20"/>
    </row>
    <row r="502" spans="1:9">
      <c r="A502" s="27">
        <v>70213</v>
      </c>
      <c r="B502" s="28" t="s">
        <v>268</v>
      </c>
      <c r="C502" s="28" t="s">
        <v>348</v>
      </c>
      <c r="D502" s="28" t="s">
        <v>643</v>
      </c>
      <c r="E502" s="17">
        <f>+MAX(F502:FK502)</f>
        <v>0</v>
      </c>
      <c r="F502" s="20"/>
      <c r="G502" s="20"/>
      <c r="H502" s="20"/>
      <c r="I502" s="20"/>
    </row>
    <row r="503" spans="1:9">
      <c r="A503" s="27">
        <v>70214</v>
      </c>
      <c r="B503" s="28" t="s">
        <v>268</v>
      </c>
      <c r="C503" s="28" t="s">
        <v>348</v>
      </c>
      <c r="D503" s="28" t="s">
        <v>644</v>
      </c>
      <c r="E503" s="17">
        <f>+MAX(F503:FK503)</f>
        <v>0</v>
      </c>
      <c r="F503" s="20"/>
      <c r="G503" s="20"/>
      <c r="H503" s="20"/>
      <c r="I503" s="20"/>
    </row>
    <row r="504" spans="1:9">
      <c r="A504" s="27">
        <v>70107</v>
      </c>
      <c r="B504" s="28" t="s">
        <v>268</v>
      </c>
      <c r="C504" s="28" t="s">
        <v>400</v>
      </c>
      <c r="D504" s="28" t="s">
        <v>645</v>
      </c>
      <c r="E504" s="17">
        <f>+MAX(F504:FK504)</f>
        <v>0</v>
      </c>
      <c r="F504" s="20"/>
      <c r="G504" s="20"/>
      <c r="H504" s="20"/>
      <c r="I504" s="20"/>
    </row>
    <row r="505" spans="1:9">
      <c r="A505" s="27">
        <v>130907</v>
      </c>
      <c r="B505" s="28" t="s">
        <v>102</v>
      </c>
      <c r="C505" s="28" t="s">
        <v>322</v>
      </c>
      <c r="D505" s="28" t="s">
        <v>646</v>
      </c>
      <c r="E505" s="17">
        <f>+MAX(F505:FK505)</f>
        <v>0</v>
      </c>
      <c r="F505" s="20"/>
      <c r="G505" s="20"/>
      <c r="H505" s="20"/>
      <c r="I505" s="20"/>
    </row>
    <row r="506" spans="1:9">
      <c r="A506" s="27">
        <v>90604</v>
      </c>
      <c r="B506" s="28" t="s">
        <v>114</v>
      </c>
      <c r="C506" s="28" t="s">
        <v>302</v>
      </c>
      <c r="D506" s="28" t="s">
        <v>351</v>
      </c>
      <c r="E506" s="17">
        <f>+MAX(F506:FK506)</f>
        <v>0</v>
      </c>
      <c r="F506" s="20"/>
      <c r="G506" s="20"/>
      <c r="H506" s="20"/>
      <c r="I506" s="20"/>
    </row>
    <row r="507" spans="1:9">
      <c r="A507" s="27">
        <v>40202</v>
      </c>
      <c r="B507" s="28" t="s">
        <v>154</v>
      </c>
      <c r="C507" s="28" t="s">
        <v>195</v>
      </c>
      <c r="D507" s="28" t="s">
        <v>647</v>
      </c>
      <c r="E507" s="17">
        <f>+MAX(F507:FK507)</f>
        <v>0</v>
      </c>
      <c r="F507" s="20"/>
      <c r="G507" s="20"/>
      <c r="H507" s="20"/>
      <c r="I507" s="20"/>
    </row>
    <row r="508" spans="1:9">
      <c r="A508" s="27">
        <v>70108</v>
      </c>
      <c r="B508" s="28" t="s">
        <v>268</v>
      </c>
      <c r="C508" s="28" t="s">
        <v>400</v>
      </c>
      <c r="D508" s="28" t="s">
        <v>648</v>
      </c>
      <c r="E508" s="17">
        <f>+MAX(F508:FK508)</f>
        <v>0</v>
      </c>
      <c r="F508" s="20"/>
      <c r="G508" s="20"/>
      <c r="H508" s="20"/>
      <c r="I508" s="20"/>
    </row>
    <row r="509" spans="1:9">
      <c r="A509" s="27">
        <v>60504</v>
      </c>
      <c r="B509" s="28" t="s">
        <v>158</v>
      </c>
      <c r="C509" s="28" t="s">
        <v>417</v>
      </c>
      <c r="D509" s="28" t="s">
        <v>649</v>
      </c>
      <c r="E509" s="17">
        <f>+MAX(F509:FK509)</f>
        <v>0</v>
      </c>
      <c r="F509" s="20"/>
      <c r="G509" s="20"/>
      <c r="H509" s="20"/>
      <c r="I509" s="20"/>
    </row>
    <row r="510" spans="1:9">
      <c r="A510" s="27">
        <v>70410</v>
      </c>
      <c r="B510" s="28" t="s">
        <v>268</v>
      </c>
      <c r="C510" s="28" t="s">
        <v>328</v>
      </c>
      <c r="D510" s="28" t="s">
        <v>650</v>
      </c>
      <c r="E510" s="17">
        <f>+MAX(F510:FK510)</f>
        <v>0</v>
      </c>
      <c r="F510" s="20"/>
      <c r="G510" s="20"/>
      <c r="H510" s="20"/>
      <c r="I510" s="20"/>
    </row>
    <row r="511" spans="1:9">
      <c r="A511" s="27">
        <v>20304</v>
      </c>
      <c r="B511" s="28" t="s">
        <v>212</v>
      </c>
      <c r="C511" s="28" t="s">
        <v>245</v>
      </c>
      <c r="D511" s="28" t="s">
        <v>651</v>
      </c>
      <c r="E511" s="17">
        <f>+MAX(F511:FK511)</f>
        <v>0</v>
      </c>
      <c r="F511" s="20"/>
      <c r="G511" s="20"/>
      <c r="H511" s="20"/>
      <c r="I511" s="20"/>
    </row>
    <row r="512" spans="1:9">
      <c r="A512" s="27">
        <v>60404</v>
      </c>
      <c r="B512" s="28" t="s">
        <v>158</v>
      </c>
      <c r="C512" s="28" t="s">
        <v>332</v>
      </c>
      <c r="D512" s="28" t="s">
        <v>651</v>
      </c>
      <c r="E512" s="17">
        <f>+MAX(F512:FK512)</f>
        <v>0</v>
      </c>
      <c r="F512" s="20"/>
      <c r="G512" s="20"/>
      <c r="H512" s="20"/>
      <c r="I512" s="20"/>
    </row>
    <row r="513" spans="1:14">
      <c r="A513" s="27">
        <v>90404</v>
      </c>
      <c r="B513" s="28" t="s">
        <v>114</v>
      </c>
      <c r="C513" s="28" t="s">
        <v>238</v>
      </c>
      <c r="D513" s="28" t="s">
        <v>651</v>
      </c>
      <c r="E513" s="17">
        <f>+MAX(F513:FK513)</f>
        <v>0</v>
      </c>
      <c r="F513" s="20"/>
      <c r="G513" s="20"/>
      <c r="H513" s="20"/>
      <c r="I513" s="20"/>
    </row>
    <row r="514" spans="1:14">
      <c r="A514" s="27">
        <v>70309</v>
      </c>
      <c r="B514" s="28" t="s">
        <v>268</v>
      </c>
      <c r="C514" s="28" t="s">
        <v>268</v>
      </c>
      <c r="D514" s="28" t="s">
        <v>652</v>
      </c>
      <c r="E514" s="17">
        <f>+MAX(F514:FK514)</f>
        <v>0</v>
      </c>
      <c r="F514" s="20"/>
      <c r="G514" s="20"/>
      <c r="H514" s="20"/>
      <c r="I514" s="20"/>
    </row>
    <row r="515" spans="1:14">
      <c r="A515" s="27">
        <v>20307</v>
      </c>
      <c r="B515" s="28" t="s">
        <v>212</v>
      </c>
      <c r="C515" s="28" t="s">
        <v>245</v>
      </c>
      <c r="D515" s="28" t="s">
        <v>653</v>
      </c>
      <c r="E515" s="17">
        <f>+MAX(F515:FK515)</f>
        <v>0</v>
      </c>
      <c r="F515" s="20"/>
      <c r="G515" s="20"/>
      <c r="H515" s="20"/>
      <c r="I515" s="20"/>
    </row>
    <row r="516" spans="1:14">
      <c r="A516" s="27">
        <v>90507</v>
      </c>
      <c r="B516" s="28" t="s">
        <v>114</v>
      </c>
      <c r="C516" s="28" t="s">
        <v>308</v>
      </c>
      <c r="D516" s="28" t="s">
        <v>654</v>
      </c>
      <c r="E516" s="17">
        <f>+MAX(F516:FK516)</f>
        <v>0</v>
      </c>
      <c r="F516" s="20"/>
      <c r="G516" s="20"/>
      <c r="H516" s="20"/>
      <c r="I516" s="20"/>
    </row>
    <row r="517" spans="1:14" ht="24">
      <c r="A517" s="27">
        <v>120903</v>
      </c>
      <c r="B517" s="28" t="s">
        <v>191</v>
      </c>
      <c r="C517" s="28" t="s">
        <v>449</v>
      </c>
      <c r="D517" s="28" t="s">
        <v>655</v>
      </c>
      <c r="E517" s="17">
        <f>+MAX(F517:FK517)</f>
        <v>0</v>
      </c>
      <c r="F517" s="20"/>
      <c r="G517" s="20"/>
      <c r="H517" s="20"/>
      <c r="I517" s="20"/>
    </row>
    <row r="518" spans="1:14">
      <c r="A518" s="27">
        <v>40703</v>
      </c>
      <c r="B518" s="28" t="s">
        <v>154</v>
      </c>
      <c r="C518" s="28" t="s">
        <v>286</v>
      </c>
      <c r="D518" s="28" t="s">
        <v>438</v>
      </c>
      <c r="E518" s="17">
        <f>+MAX(F518:FK518)</f>
        <v>0</v>
      </c>
      <c r="F518" s="20"/>
      <c r="G518" s="20"/>
      <c r="H518" s="20"/>
      <c r="I518" s="20"/>
      <c r="N518">
        <v>0</v>
      </c>
    </row>
    <row r="519" spans="1:14">
      <c r="A519" s="27">
        <v>40803</v>
      </c>
      <c r="B519" s="28" t="s">
        <v>154</v>
      </c>
      <c r="C519" s="28" t="s">
        <v>280</v>
      </c>
      <c r="D519" s="28" t="s">
        <v>352</v>
      </c>
      <c r="E519" s="17">
        <f>+MAX(F519:FK519)</f>
        <v>0</v>
      </c>
      <c r="F519" s="20">
        <v>0</v>
      </c>
      <c r="G519" s="20"/>
      <c r="H519" s="20"/>
      <c r="I519" s="20"/>
    </row>
    <row r="520" spans="1:14">
      <c r="A520" s="27">
        <v>70307</v>
      </c>
      <c r="B520" s="28" t="s">
        <v>268</v>
      </c>
      <c r="C520" s="28" t="s">
        <v>268</v>
      </c>
      <c r="D520" s="28" t="s">
        <v>352</v>
      </c>
      <c r="E520" s="17">
        <f>+MAX(F520:FK520)</f>
        <v>0</v>
      </c>
      <c r="F520" s="20"/>
      <c r="G520" s="20"/>
      <c r="H520" s="20"/>
      <c r="I520" s="20"/>
    </row>
    <row r="521" spans="1:14">
      <c r="A521" s="27">
        <v>70502</v>
      </c>
      <c r="B521" s="28" t="s">
        <v>268</v>
      </c>
      <c r="C521" s="28" t="s">
        <v>656</v>
      </c>
      <c r="D521" s="28" t="s">
        <v>657</v>
      </c>
      <c r="E521" s="17">
        <f>+MAX(F521:FK521)</f>
        <v>0</v>
      </c>
      <c r="F521" s="20"/>
      <c r="G521" s="20"/>
      <c r="H521" s="20"/>
      <c r="I521" s="20"/>
    </row>
    <row r="522" spans="1:14">
      <c r="A522" s="27">
        <v>60503</v>
      </c>
      <c r="B522" s="28" t="s">
        <v>158</v>
      </c>
      <c r="C522" s="28" t="s">
        <v>417</v>
      </c>
      <c r="D522" s="28" t="s">
        <v>658</v>
      </c>
      <c r="E522" s="17">
        <f>+MAX(F522:FK522)</f>
        <v>0</v>
      </c>
      <c r="F522" s="20"/>
      <c r="G522" s="20"/>
      <c r="H522" s="20"/>
      <c r="I522" s="20"/>
    </row>
    <row r="523" spans="1:14">
      <c r="A523" s="27">
        <v>90703</v>
      </c>
      <c r="B523" s="28" t="s">
        <v>114</v>
      </c>
      <c r="C523" s="28" t="s">
        <v>363</v>
      </c>
      <c r="D523" s="28" t="s">
        <v>658</v>
      </c>
      <c r="E523" s="17">
        <f>+MAX(F523:FK523)</f>
        <v>0</v>
      </c>
      <c r="F523" s="20"/>
      <c r="G523" s="20"/>
      <c r="H523" s="20"/>
      <c r="I523" s="20"/>
    </row>
    <row r="524" spans="1:14">
      <c r="A524" s="27">
        <v>60307</v>
      </c>
      <c r="B524" s="28" t="s">
        <v>158</v>
      </c>
      <c r="C524" s="28" t="s">
        <v>406</v>
      </c>
      <c r="D524" s="28" t="s">
        <v>659</v>
      </c>
      <c r="E524" s="17">
        <f>+MAX(F524:FK524)</f>
        <v>0</v>
      </c>
      <c r="F524" s="20"/>
      <c r="G524" s="20"/>
      <c r="H524" s="20"/>
      <c r="I524" s="20"/>
    </row>
    <row r="525" spans="1:14">
      <c r="A525" s="27">
        <v>60308</v>
      </c>
      <c r="B525" s="28" t="s">
        <v>158</v>
      </c>
      <c r="C525" s="28" t="s">
        <v>406</v>
      </c>
      <c r="D525" s="28" t="s">
        <v>660</v>
      </c>
      <c r="E525" s="17">
        <f>+MAX(F525:FK525)</f>
        <v>0</v>
      </c>
      <c r="F525" s="20"/>
      <c r="G525" s="20"/>
      <c r="H525" s="20"/>
      <c r="I525" s="20"/>
    </row>
    <row r="526" spans="1:14">
      <c r="A526" s="27">
        <v>90803</v>
      </c>
      <c r="B526" s="28" t="s">
        <v>114</v>
      </c>
      <c r="C526" s="28" t="s">
        <v>118</v>
      </c>
      <c r="D526" s="28" t="s">
        <v>661</v>
      </c>
      <c r="E526" s="17">
        <f>+MAX(F526:FK526)</f>
        <v>0</v>
      </c>
      <c r="F526" s="20"/>
      <c r="G526" s="20"/>
      <c r="H526" s="20"/>
      <c r="I526" s="20"/>
    </row>
    <row r="527" spans="1:14">
      <c r="A527" s="27">
        <v>60403</v>
      </c>
      <c r="B527" s="28" t="s">
        <v>158</v>
      </c>
      <c r="C527" s="28" t="s">
        <v>332</v>
      </c>
      <c r="D527" s="28" t="s">
        <v>662</v>
      </c>
      <c r="E527" s="17">
        <f>+MAX(F527:FK527)</f>
        <v>0</v>
      </c>
      <c r="F527" s="20"/>
      <c r="G527" s="20"/>
      <c r="H527" s="20"/>
      <c r="I527" s="20"/>
    </row>
    <row r="528" spans="1:14">
      <c r="A528" s="27">
        <v>40406</v>
      </c>
      <c r="B528" s="28" t="s">
        <v>154</v>
      </c>
      <c r="C528" s="28" t="s">
        <v>234</v>
      </c>
      <c r="D528" s="28" t="s">
        <v>663</v>
      </c>
      <c r="E528" s="17">
        <f>+MAX(F528:FK528)</f>
        <v>0</v>
      </c>
      <c r="F528" s="20"/>
      <c r="G528" s="20"/>
      <c r="H528" s="20"/>
      <c r="I528" s="20"/>
    </row>
    <row r="529" spans="1:14">
      <c r="A529" s="27">
        <v>90304</v>
      </c>
      <c r="B529" s="28" t="s">
        <v>114</v>
      </c>
      <c r="C529" s="28" t="s">
        <v>284</v>
      </c>
      <c r="D529" s="28" t="s">
        <v>664</v>
      </c>
      <c r="E529" s="17">
        <f>+MAX(F529:FK529)</f>
        <v>0</v>
      </c>
      <c r="F529" s="20"/>
      <c r="G529" s="20"/>
      <c r="H529" s="20"/>
      <c r="I529" s="20"/>
    </row>
    <row r="530" spans="1:14" ht="24">
      <c r="A530" s="27">
        <v>120804</v>
      </c>
      <c r="B530" s="28" t="s">
        <v>191</v>
      </c>
      <c r="C530" s="28" t="s">
        <v>192</v>
      </c>
      <c r="D530" s="28" t="s">
        <v>665</v>
      </c>
      <c r="E530" s="17">
        <f>+MAX(F530:FK530)</f>
        <v>3</v>
      </c>
      <c r="F530" s="20"/>
      <c r="G530" s="20"/>
      <c r="H530" s="20"/>
      <c r="I530" s="20"/>
      <c r="N530">
        <v>3</v>
      </c>
    </row>
    <row r="531" spans="1:14">
      <c r="A531" s="27">
        <v>90513</v>
      </c>
      <c r="B531" s="28" t="s">
        <v>114</v>
      </c>
      <c r="C531" s="28" t="s">
        <v>308</v>
      </c>
      <c r="D531" s="28" t="s">
        <v>666</v>
      </c>
      <c r="E531" s="17">
        <f>+MAX(F531:FK531)</f>
        <v>0</v>
      </c>
      <c r="F531" s="20"/>
      <c r="G531" s="20"/>
      <c r="H531" s="20"/>
      <c r="I531" s="20"/>
    </row>
    <row r="532" spans="1:14" ht="24">
      <c r="A532" s="27">
        <v>120307</v>
      </c>
      <c r="B532" s="28" t="s">
        <v>191</v>
      </c>
      <c r="C532" s="28" t="s">
        <v>380</v>
      </c>
      <c r="D532" s="28" t="s">
        <v>667</v>
      </c>
      <c r="E532" s="17">
        <f>+MAX(F532:FK532)</f>
        <v>0</v>
      </c>
      <c r="F532" s="20"/>
      <c r="G532" s="20"/>
      <c r="H532" s="20"/>
      <c r="I532" s="20"/>
    </row>
    <row r="533" spans="1:14">
      <c r="A533" s="27">
        <v>70503</v>
      </c>
      <c r="B533" s="28" t="s">
        <v>268</v>
      </c>
      <c r="C533" s="28" t="s">
        <v>656</v>
      </c>
      <c r="D533" s="28" t="s">
        <v>668</v>
      </c>
      <c r="E533" s="17">
        <f>+MAX(F533:FK533)</f>
        <v>0</v>
      </c>
      <c r="F533" s="20"/>
      <c r="G533" s="20"/>
      <c r="H533" s="20"/>
      <c r="I533" s="20"/>
    </row>
    <row r="534" spans="1:14">
      <c r="A534" s="27">
        <v>60407</v>
      </c>
      <c r="B534" s="28" t="s">
        <v>158</v>
      </c>
      <c r="C534" s="28" t="s">
        <v>332</v>
      </c>
      <c r="D534" s="28" t="s">
        <v>669</v>
      </c>
      <c r="E534" s="17">
        <f>+MAX(F534:FK534)</f>
        <v>0</v>
      </c>
      <c r="F534" s="20"/>
      <c r="G534" s="20"/>
      <c r="H534" s="20"/>
      <c r="I534" s="20"/>
    </row>
    <row r="535" spans="1:14" ht="24">
      <c r="A535" s="27">
        <v>30301</v>
      </c>
      <c r="B535" s="28" t="s">
        <v>144</v>
      </c>
      <c r="C535" s="28" t="s">
        <v>424</v>
      </c>
      <c r="D535" s="28" t="s">
        <v>670</v>
      </c>
      <c r="E535" s="17">
        <f>+MAX(F535:FK535)</f>
        <v>0</v>
      </c>
      <c r="F535" s="20"/>
      <c r="G535" s="20"/>
      <c r="H535" s="20"/>
      <c r="I535" s="20"/>
    </row>
    <row r="536" spans="1:14">
      <c r="A536" s="27">
        <v>30503</v>
      </c>
      <c r="B536" s="28" t="s">
        <v>144</v>
      </c>
      <c r="C536" s="28" t="s">
        <v>410</v>
      </c>
      <c r="D536" s="28" t="s">
        <v>209</v>
      </c>
      <c r="E536" s="17">
        <f>+MAX(F536:FK536)</f>
        <v>0</v>
      </c>
      <c r="F536" s="20"/>
      <c r="G536" s="20"/>
      <c r="H536" s="20"/>
      <c r="I536" s="20"/>
    </row>
    <row r="537" spans="1:14">
      <c r="A537" s="27">
        <v>70411</v>
      </c>
      <c r="B537" s="28" t="s">
        <v>268</v>
      </c>
      <c r="C537" s="28" t="s">
        <v>328</v>
      </c>
      <c r="D537" s="28" t="s">
        <v>671</v>
      </c>
      <c r="E537" s="17">
        <f>+MAX(F537:FK537)</f>
        <v>0</v>
      </c>
      <c r="F537" s="20"/>
      <c r="G537" s="20"/>
      <c r="H537" s="20"/>
      <c r="I537" s="20"/>
    </row>
    <row r="538" spans="1:14">
      <c r="A538" s="27">
        <v>90211</v>
      </c>
      <c r="B538" s="28" t="s">
        <v>114</v>
      </c>
      <c r="C538" s="28" t="s">
        <v>435</v>
      </c>
      <c r="D538" s="28" t="s">
        <v>672</v>
      </c>
      <c r="E538" s="17">
        <f>+MAX(F538:FK538)</f>
        <v>0</v>
      </c>
      <c r="F538" s="20"/>
      <c r="G538" s="20"/>
      <c r="H538" s="20"/>
      <c r="I538" s="20"/>
    </row>
    <row r="539" spans="1:14">
      <c r="A539" s="27">
        <v>41004</v>
      </c>
      <c r="B539" s="28" t="s">
        <v>154</v>
      </c>
      <c r="C539" s="28" t="s">
        <v>339</v>
      </c>
      <c r="D539" s="28" t="s">
        <v>673</v>
      </c>
      <c r="E539" s="17">
        <f>+MAX(F539:FK539)</f>
        <v>0</v>
      </c>
      <c r="F539" s="20"/>
      <c r="G539" s="20"/>
      <c r="H539" s="20"/>
      <c r="I539" s="20"/>
    </row>
    <row r="540" spans="1:14" ht="24">
      <c r="A540" s="27">
        <v>120316</v>
      </c>
      <c r="B540" s="28" t="s">
        <v>191</v>
      </c>
      <c r="C540" s="28" t="s">
        <v>380</v>
      </c>
      <c r="D540" s="28" t="s">
        <v>674</v>
      </c>
      <c r="E540" s="17">
        <f>+MAX(F540:FK540)</f>
        <v>0</v>
      </c>
      <c r="F540" s="20"/>
      <c r="G540" s="20"/>
      <c r="H540" s="20"/>
      <c r="I540" s="20"/>
    </row>
    <row r="541" spans="1:14" ht="24">
      <c r="A541" s="27">
        <v>120606</v>
      </c>
      <c r="B541" s="28" t="s">
        <v>191</v>
      </c>
      <c r="C541" s="28" t="s">
        <v>299</v>
      </c>
      <c r="D541" s="28" t="s">
        <v>675</v>
      </c>
      <c r="E541" s="17">
        <f>+MAX(F541:FK541)</f>
        <v>0</v>
      </c>
      <c r="F541" s="20"/>
      <c r="G541" s="20"/>
      <c r="H541" s="20"/>
      <c r="I541" s="20"/>
    </row>
    <row r="542" spans="1:14">
      <c r="A542" s="27">
        <v>10404</v>
      </c>
      <c r="B542" s="28" t="s">
        <v>163</v>
      </c>
      <c r="C542" s="28" t="s">
        <v>273</v>
      </c>
      <c r="D542" s="28" t="s">
        <v>676</v>
      </c>
      <c r="E542" s="17">
        <f>+MAX(F542:FK542)</f>
        <v>0</v>
      </c>
      <c r="F542" s="20"/>
      <c r="G542" s="20"/>
      <c r="H542" s="20"/>
      <c r="I542" s="20"/>
    </row>
    <row r="543" spans="1:14" ht="24">
      <c r="A543" s="27">
        <v>120308</v>
      </c>
      <c r="B543" s="28" t="s">
        <v>191</v>
      </c>
      <c r="C543" s="28" t="s">
        <v>380</v>
      </c>
      <c r="D543" s="28" t="s">
        <v>677</v>
      </c>
      <c r="E543" s="17">
        <f>+MAX(F543:FK543)</f>
        <v>0</v>
      </c>
      <c r="F543" s="20"/>
      <c r="G543" s="20"/>
      <c r="H543" s="20"/>
      <c r="I543" s="20"/>
    </row>
    <row r="544" spans="1:14">
      <c r="A544" s="27">
        <v>70215</v>
      </c>
      <c r="B544" s="28" t="s">
        <v>268</v>
      </c>
      <c r="C544" s="28" t="s">
        <v>348</v>
      </c>
      <c r="D544" s="28" t="s">
        <v>678</v>
      </c>
      <c r="E544" s="17">
        <f>+MAX(F544:FK544)</f>
        <v>0</v>
      </c>
      <c r="F544" s="20"/>
      <c r="G544" s="20"/>
      <c r="H544" s="20"/>
      <c r="I544" s="20"/>
    </row>
    <row r="545" spans="1:9">
      <c r="A545" s="27">
        <v>30201</v>
      </c>
      <c r="B545" s="28" t="s">
        <v>144</v>
      </c>
      <c r="C545" s="28" t="s">
        <v>414</v>
      </c>
      <c r="D545" s="28" t="s">
        <v>679</v>
      </c>
      <c r="E545" s="17">
        <f>+MAX(F545:FK545)</f>
        <v>0</v>
      </c>
      <c r="F545" s="20"/>
      <c r="G545" s="20"/>
      <c r="H545" s="20"/>
      <c r="I545" s="20"/>
    </row>
    <row r="546" spans="1:9">
      <c r="A546" s="27">
        <v>70505</v>
      </c>
      <c r="B546" s="28" t="s">
        <v>268</v>
      </c>
      <c r="C546" s="28" t="s">
        <v>656</v>
      </c>
      <c r="D546" s="28" t="s">
        <v>680</v>
      </c>
      <c r="E546" s="17">
        <f>+MAX(F546:FK546)</f>
        <v>0</v>
      </c>
      <c r="F546" s="20"/>
      <c r="G546" s="20"/>
      <c r="H546" s="20"/>
      <c r="I546" s="20"/>
    </row>
    <row r="547" spans="1:9">
      <c r="A547" s="27">
        <v>81102</v>
      </c>
      <c r="B547" s="28" t="s">
        <v>99</v>
      </c>
      <c r="C547" s="28" t="s">
        <v>681</v>
      </c>
      <c r="D547" s="28" t="s">
        <v>682</v>
      </c>
      <c r="E547" s="17">
        <f>+MAX(F547:FK547)</f>
        <v>0</v>
      </c>
      <c r="F547" s="20"/>
      <c r="G547" s="20"/>
      <c r="H547" s="20"/>
      <c r="I547" s="20"/>
    </row>
    <row r="548" spans="1:9">
      <c r="A548" s="27">
        <v>81103</v>
      </c>
      <c r="B548" s="28" t="s">
        <v>99</v>
      </c>
      <c r="C548" s="28" t="s">
        <v>681</v>
      </c>
      <c r="D548" s="28" t="s">
        <v>683</v>
      </c>
      <c r="E548" s="17">
        <f>+MAX(F548:FK548)</f>
        <v>0</v>
      </c>
      <c r="F548" s="20"/>
      <c r="G548" s="20"/>
      <c r="H548" s="20"/>
      <c r="I548" s="20"/>
    </row>
    <row r="549" spans="1:9">
      <c r="A549" s="27">
        <v>40804</v>
      </c>
      <c r="B549" s="28" t="s">
        <v>154</v>
      </c>
      <c r="C549" s="28" t="s">
        <v>280</v>
      </c>
      <c r="D549" s="28" t="s">
        <v>684</v>
      </c>
      <c r="E549" s="17">
        <f>+MAX(F549:FK549)</f>
        <v>0</v>
      </c>
      <c r="F549" s="20"/>
      <c r="G549" s="20"/>
      <c r="H549" s="20"/>
      <c r="I549" s="20"/>
    </row>
    <row r="550" spans="1:9">
      <c r="A550" s="27">
        <v>40403</v>
      </c>
      <c r="B550" s="28" t="s">
        <v>154</v>
      </c>
      <c r="C550" s="28" t="s">
        <v>234</v>
      </c>
      <c r="D550" s="28" t="s">
        <v>416</v>
      </c>
      <c r="E550" s="17">
        <f>+MAX(F550:FK550)</f>
        <v>0</v>
      </c>
      <c r="F550" s="20"/>
      <c r="G550" s="20"/>
      <c r="H550" s="20"/>
      <c r="I550" s="20"/>
    </row>
    <row r="551" spans="1:9">
      <c r="A551" s="27">
        <v>70216</v>
      </c>
      <c r="B551" s="28" t="s">
        <v>268</v>
      </c>
      <c r="C551" s="28" t="s">
        <v>348</v>
      </c>
      <c r="D551" s="28" t="s">
        <v>416</v>
      </c>
      <c r="E551" s="17">
        <f>+MAX(F551:FK551)</f>
        <v>0</v>
      </c>
      <c r="F551" s="20"/>
      <c r="G551" s="20"/>
      <c r="H551" s="20"/>
      <c r="I551" s="20"/>
    </row>
    <row r="552" spans="1:9">
      <c r="A552" s="27">
        <v>40105</v>
      </c>
      <c r="B552" s="28" t="s">
        <v>154</v>
      </c>
      <c r="C552" s="28" t="s">
        <v>155</v>
      </c>
      <c r="D552" s="28" t="s">
        <v>685</v>
      </c>
      <c r="E552" s="17">
        <f>+MAX(F552:FK552)</f>
        <v>0</v>
      </c>
      <c r="F552" s="20"/>
      <c r="G552" s="20"/>
      <c r="H552" s="20"/>
      <c r="I552" s="20"/>
    </row>
    <row r="553" spans="1:9">
      <c r="A553" s="27">
        <v>40306</v>
      </c>
      <c r="B553" s="28" t="s">
        <v>154</v>
      </c>
      <c r="C553" s="28" t="s">
        <v>253</v>
      </c>
      <c r="D553" s="28" t="s">
        <v>686</v>
      </c>
      <c r="E553" s="17">
        <f>+MAX(F553:FK553)</f>
        <v>0</v>
      </c>
      <c r="F553" s="20"/>
      <c r="G553" s="20"/>
      <c r="H553" s="20"/>
      <c r="I553" s="20"/>
    </row>
    <row r="554" spans="1:9">
      <c r="A554" s="27">
        <v>70604</v>
      </c>
      <c r="B554" s="28" t="s">
        <v>268</v>
      </c>
      <c r="C554" s="28" t="s">
        <v>248</v>
      </c>
      <c r="D554" s="28" t="s">
        <v>686</v>
      </c>
      <c r="E554" s="17">
        <f>+MAX(F554:FK554)</f>
        <v>0</v>
      </c>
      <c r="F554" s="20"/>
      <c r="G554" s="20"/>
      <c r="H554" s="20"/>
      <c r="I554" s="20"/>
    </row>
    <row r="555" spans="1:9">
      <c r="A555" s="27">
        <v>70605</v>
      </c>
      <c r="B555" s="28" t="s">
        <v>268</v>
      </c>
      <c r="C555" s="28" t="s">
        <v>248</v>
      </c>
      <c r="D555" s="28" t="s">
        <v>687</v>
      </c>
      <c r="E555" s="17">
        <f>+MAX(F555:FK555)</f>
        <v>0</v>
      </c>
      <c r="F555" s="20"/>
      <c r="G555" s="20"/>
      <c r="H555" s="20"/>
      <c r="I555" s="20"/>
    </row>
    <row r="556" spans="1:9">
      <c r="A556" s="27">
        <v>80604</v>
      </c>
      <c r="B556" s="28" t="s">
        <v>99</v>
      </c>
      <c r="C556" s="28" t="s">
        <v>471</v>
      </c>
      <c r="D556" s="28" t="s">
        <v>688</v>
      </c>
      <c r="E556" s="17">
        <f>+MAX(F556:FK556)</f>
        <v>0</v>
      </c>
      <c r="F556" s="20"/>
      <c r="G556" s="20"/>
      <c r="H556" s="20"/>
      <c r="I556" s="20"/>
    </row>
    <row r="557" spans="1:9">
      <c r="A557" s="27">
        <v>41405</v>
      </c>
      <c r="B557" s="28" t="s">
        <v>154</v>
      </c>
      <c r="C557" s="28" t="s">
        <v>373</v>
      </c>
      <c r="D557" s="28" t="s">
        <v>689</v>
      </c>
      <c r="E557" s="17">
        <f>+MAX(F557:FK557)</f>
        <v>0</v>
      </c>
      <c r="F557" s="20"/>
      <c r="G557" s="20"/>
      <c r="H557" s="20"/>
      <c r="I557" s="20"/>
    </row>
    <row r="558" spans="1:9">
      <c r="A558" s="27">
        <v>50203</v>
      </c>
      <c r="B558" s="28" t="s">
        <v>151</v>
      </c>
      <c r="C558" s="28" t="s">
        <v>152</v>
      </c>
      <c r="D558" s="28" t="s">
        <v>690</v>
      </c>
      <c r="E558" s="17">
        <f>+MAX(F558:FK558)</f>
        <v>0</v>
      </c>
      <c r="F558" s="20"/>
      <c r="G558" s="20"/>
      <c r="H558" s="20"/>
      <c r="I558" s="20"/>
    </row>
    <row r="559" spans="1:9">
      <c r="A559" s="27">
        <v>70501</v>
      </c>
      <c r="B559" s="28" t="s">
        <v>268</v>
      </c>
      <c r="C559" s="28" t="s">
        <v>656</v>
      </c>
      <c r="D559" s="28" t="s">
        <v>691</v>
      </c>
      <c r="E559" s="17">
        <f>+MAX(F559:FK559)</f>
        <v>0</v>
      </c>
      <c r="F559" s="20"/>
      <c r="G559" s="20"/>
      <c r="H559" s="20"/>
      <c r="I559" s="20"/>
    </row>
    <row r="560" spans="1:9">
      <c r="A560" s="27">
        <v>40307</v>
      </c>
      <c r="B560" s="28" t="s">
        <v>154</v>
      </c>
      <c r="C560" s="28" t="s">
        <v>253</v>
      </c>
      <c r="D560" s="28" t="s">
        <v>110</v>
      </c>
      <c r="E560" s="17">
        <f>+MAX(F560:FK560)</f>
        <v>0</v>
      </c>
      <c r="F560" s="20"/>
      <c r="G560" s="20"/>
      <c r="H560" s="20"/>
      <c r="I560" s="20"/>
    </row>
    <row r="561" spans="1:9">
      <c r="A561" s="27">
        <v>80205</v>
      </c>
      <c r="B561" s="28" t="s">
        <v>99</v>
      </c>
      <c r="C561" s="28" t="s">
        <v>612</v>
      </c>
      <c r="D561" s="28" t="s">
        <v>692</v>
      </c>
      <c r="E561" s="17">
        <f>+MAX(F561:FK561)</f>
        <v>0</v>
      </c>
      <c r="F561" s="20"/>
      <c r="G561" s="20"/>
      <c r="H561" s="20"/>
      <c r="I561" s="20"/>
    </row>
    <row r="562" spans="1:9">
      <c r="A562" s="27">
        <v>70217</v>
      </c>
      <c r="B562" s="28" t="s">
        <v>268</v>
      </c>
      <c r="C562" s="28" t="s">
        <v>348</v>
      </c>
      <c r="D562" s="28" t="s">
        <v>693</v>
      </c>
      <c r="E562" s="17">
        <f>+MAX(F562:FK562)</f>
        <v>0</v>
      </c>
      <c r="F562" s="20"/>
      <c r="G562" s="20"/>
      <c r="H562" s="20"/>
      <c r="I562" s="20"/>
    </row>
    <row r="563" spans="1:9" ht="24">
      <c r="A563" s="27">
        <v>120309</v>
      </c>
      <c r="B563" s="28" t="s">
        <v>191</v>
      </c>
      <c r="C563" s="28" t="s">
        <v>380</v>
      </c>
      <c r="D563" s="28" t="s">
        <v>693</v>
      </c>
      <c r="E563" s="17">
        <f>+MAX(F563:FK563)</f>
        <v>0</v>
      </c>
      <c r="F563" s="20"/>
      <c r="G563" s="20"/>
      <c r="H563" s="20"/>
      <c r="I563" s="20"/>
    </row>
    <row r="564" spans="1:9">
      <c r="A564" s="27">
        <v>60405</v>
      </c>
      <c r="B564" s="28" t="s">
        <v>158</v>
      </c>
      <c r="C564" s="28" t="s">
        <v>332</v>
      </c>
      <c r="D564" s="28" t="s">
        <v>694</v>
      </c>
      <c r="E564" s="17">
        <f>+MAX(F564:FK564)</f>
        <v>0</v>
      </c>
      <c r="F564" s="20"/>
      <c r="G564" s="20"/>
      <c r="H564" s="20"/>
      <c r="I564" s="20"/>
    </row>
    <row r="565" spans="1:9">
      <c r="A565" s="27">
        <v>70110</v>
      </c>
      <c r="B565" s="28" t="s">
        <v>268</v>
      </c>
      <c r="C565" s="28" t="s">
        <v>400</v>
      </c>
      <c r="D565" s="28" t="s">
        <v>695</v>
      </c>
      <c r="E565" s="17">
        <f>+MAX(F565:FK565)</f>
        <v>0</v>
      </c>
      <c r="F565" s="20"/>
      <c r="G565" s="20"/>
      <c r="H565" s="20"/>
      <c r="I565" s="20"/>
    </row>
    <row r="566" spans="1:9" ht="24">
      <c r="A566" s="27">
        <v>120607</v>
      </c>
      <c r="B566" s="28" t="s">
        <v>191</v>
      </c>
      <c r="C566" s="28" t="s">
        <v>299</v>
      </c>
      <c r="D566" s="28" t="s">
        <v>696</v>
      </c>
      <c r="E566" s="17">
        <f>+MAX(F566:FK566)</f>
        <v>0</v>
      </c>
      <c r="F566" s="20"/>
      <c r="G566" s="20"/>
      <c r="H566" s="20"/>
      <c r="I566" s="20"/>
    </row>
    <row r="567" spans="1:9">
      <c r="A567" s="27">
        <v>20305</v>
      </c>
      <c r="B567" s="28" t="s">
        <v>212</v>
      </c>
      <c r="C567" s="28" t="s">
        <v>245</v>
      </c>
      <c r="D567" s="28" t="s">
        <v>697</v>
      </c>
      <c r="E567" s="17">
        <f>+MAX(F567:FK567)</f>
        <v>0</v>
      </c>
      <c r="F567" s="20"/>
      <c r="G567" s="20"/>
      <c r="H567" s="20"/>
      <c r="I567" s="20"/>
    </row>
    <row r="568" spans="1:9">
      <c r="A568" s="27">
        <v>30206</v>
      </c>
      <c r="B568" s="28" t="s">
        <v>144</v>
      </c>
      <c r="C568" s="28" t="s">
        <v>414</v>
      </c>
      <c r="D568" s="28" t="s">
        <v>698</v>
      </c>
      <c r="E568" s="17">
        <f>+MAX(F568:FK568)</f>
        <v>0</v>
      </c>
      <c r="F568" s="20"/>
      <c r="G568" s="20"/>
      <c r="H568" s="20"/>
      <c r="I568" s="20"/>
    </row>
    <row r="569" spans="1:9">
      <c r="A569" s="27">
        <v>90508</v>
      </c>
      <c r="B569" s="28" t="s">
        <v>114</v>
      </c>
      <c r="C569" s="28" t="s">
        <v>308</v>
      </c>
      <c r="D569" s="28" t="s">
        <v>699</v>
      </c>
      <c r="E569" s="17">
        <f>+MAX(F569:FK569)</f>
        <v>0</v>
      </c>
      <c r="F569" s="20"/>
      <c r="G569" s="20"/>
      <c r="H569" s="20"/>
      <c r="I569" s="20"/>
    </row>
    <row r="570" spans="1:9">
      <c r="A570" s="27">
        <v>30506</v>
      </c>
      <c r="B570" s="28" t="s">
        <v>144</v>
      </c>
      <c r="C570" s="28" t="s">
        <v>410</v>
      </c>
      <c r="D570" s="28" t="s">
        <v>700</v>
      </c>
      <c r="E570" s="17">
        <f>+MAX(F570:FK570)</f>
        <v>0</v>
      </c>
      <c r="F570" s="20"/>
      <c r="G570" s="20"/>
      <c r="H570" s="20"/>
      <c r="I570" s="20"/>
    </row>
    <row r="571" spans="1:9">
      <c r="A571" s="27">
        <v>70601</v>
      </c>
      <c r="B571" s="28" t="s">
        <v>268</v>
      </c>
      <c r="C571" s="28" t="s">
        <v>248</v>
      </c>
      <c r="D571" s="28" t="s">
        <v>701</v>
      </c>
      <c r="E571" s="17">
        <f>+MAX(F571:FK571)</f>
        <v>0</v>
      </c>
      <c r="F571" s="20"/>
      <c r="G571" s="20"/>
      <c r="H571" s="20"/>
      <c r="I571" s="20"/>
    </row>
    <row r="572" spans="1:9">
      <c r="A572" s="27">
        <v>60506</v>
      </c>
      <c r="B572" s="28" t="s">
        <v>158</v>
      </c>
      <c r="C572" s="28" t="s">
        <v>417</v>
      </c>
      <c r="D572" s="28" t="s">
        <v>702</v>
      </c>
      <c r="E572" s="17">
        <f>+MAX(F572:FK572)</f>
        <v>0</v>
      </c>
      <c r="F572" s="20"/>
      <c r="G572" s="20"/>
      <c r="H572" s="20"/>
      <c r="I572" s="20"/>
    </row>
    <row r="573" spans="1:9">
      <c r="A573" s="27">
        <v>40704</v>
      </c>
      <c r="B573" s="28" t="s">
        <v>154</v>
      </c>
      <c r="C573" s="28" t="s">
        <v>286</v>
      </c>
      <c r="D573" s="28" t="s">
        <v>703</v>
      </c>
      <c r="E573" s="17">
        <f>+MAX(F573:FK573)</f>
        <v>0</v>
      </c>
      <c r="F573" s="20"/>
      <c r="G573" s="20"/>
      <c r="H573" s="20"/>
      <c r="I573" s="20"/>
    </row>
    <row r="574" spans="1:9">
      <c r="A574" s="27">
        <v>40705</v>
      </c>
      <c r="B574" s="28" t="s">
        <v>154</v>
      </c>
      <c r="C574" s="28" t="s">
        <v>286</v>
      </c>
      <c r="D574" s="28" t="s">
        <v>704</v>
      </c>
      <c r="E574" s="17">
        <f>+MAX(F574:FK574)</f>
        <v>0</v>
      </c>
      <c r="F574" s="20"/>
      <c r="G574" s="20"/>
      <c r="H574" s="20"/>
      <c r="I574" s="20"/>
    </row>
    <row r="575" spans="1:9">
      <c r="A575" s="27">
        <v>41307</v>
      </c>
      <c r="B575" s="28" t="s">
        <v>154</v>
      </c>
      <c r="C575" s="28" t="s">
        <v>441</v>
      </c>
      <c r="D575" s="28" t="s">
        <v>705</v>
      </c>
      <c r="E575" s="17">
        <f>+MAX(F575:FK575)</f>
        <v>0</v>
      </c>
      <c r="F575" s="20"/>
      <c r="G575" s="20"/>
      <c r="H575" s="20"/>
      <c r="I575" s="20"/>
    </row>
    <row r="576" spans="1:9">
      <c r="A576" s="27">
        <v>50205</v>
      </c>
      <c r="B576" s="28" t="s">
        <v>151</v>
      </c>
      <c r="C576" s="28" t="s">
        <v>152</v>
      </c>
      <c r="D576" s="28" t="s">
        <v>706</v>
      </c>
      <c r="E576" s="17">
        <f>+MAX(F576:FK576)</f>
        <v>0</v>
      </c>
      <c r="F576" s="20"/>
      <c r="G576" s="20"/>
      <c r="H576" s="20"/>
      <c r="I576" s="20"/>
    </row>
    <row r="577" spans="1:14">
      <c r="A577" s="27">
        <v>20106</v>
      </c>
      <c r="B577" s="28" t="s">
        <v>212</v>
      </c>
      <c r="C577" s="28" t="s">
        <v>219</v>
      </c>
      <c r="D577" s="28" t="s">
        <v>707</v>
      </c>
      <c r="E577" s="17">
        <f>+MAX(F577:FK577)</f>
        <v>0</v>
      </c>
      <c r="F577" s="20"/>
      <c r="G577" s="20"/>
      <c r="H577" s="20"/>
      <c r="I577" s="20"/>
    </row>
    <row r="578" spans="1:14">
      <c r="A578" s="27">
        <v>30403</v>
      </c>
      <c r="B578" s="28" t="s">
        <v>144</v>
      </c>
      <c r="C578" s="28" t="s">
        <v>330</v>
      </c>
      <c r="D578" s="28" t="s">
        <v>708</v>
      </c>
      <c r="E578" s="17">
        <f>+MAX(F578:FK578)</f>
        <v>0</v>
      </c>
      <c r="F578" s="20"/>
      <c r="G578" s="20"/>
      <c r="H578" s="20"/>
      <c r="I578" s="20"/>
    </row>
    <row r="579" spans="1:14">
      <c r="A579" s="27">
        <v>50106</v>
      </c>
      <c r="B579" s="28" t="s">
        <v>151</v>
      </c>
      <c r="C579" s="28" t="s">
        <v>269</v>
      </c>
      <c r="D579" s="28" t="s">
        <v>709</v>
      </c>
      <c r="E579" s="17">
        <f>+MAX(F579:FK579)</f>
        <v>0</v>
      </c>
      <c r="F579" s="20"/>
      <c r="G579" s="20"/>
      <c r="H579" s="20"/>
      <c r="I579" s="20"/>
    </row>
    <row r="580" spans="1:14">
      <c r="A580" s="27">
        <v>90509</v>
      </c>
      <c r="B580" s="28" t="s">
        <v>114</v>
      </c>
      <c r="C580" s="28" t="s">
        <v>308</v>
      </c>
      <c r="D580" s="28" t="s">
        <v>710</v>
      </c>
      <c r="E580" s="17">
        <f>+MAX(F580:FK580)</f>
        <v>0</v>
      </c>
      <c r="F580" s="20"/>
      <c r="G580" s="20"/>
      <c r="H580" s="20"/>
      <c r="I580" s="20"/>
    </row>
    <row r="581" spans="1:14">
      <c r="A581" s="27">
        <v>10104</v>
      </c>
      <c r="B581" s="28" t="s">
        <v>163</v>
      </c>
      <c r="C581" s="28" t="s">
        <v>163</v>
      </c>
      <c r="D581" s="28" t="s">
        <v>711</v>
      </c>
      <c r="E581" s="17">
        <f>+MAX(F581:FK581)</f>
        <v>0</v>
      </c>
      <c r="F581" s="20"/>
      <c r="G581" s="20"/>
      <c r="H581" s="20"/>
      <c r="I581" s="20"/>
    </row>
    <row r="582" spans="1:14">
      <c r="A582" s="27">
        <v>10304</v>
      </c>
      <c r="B582" s="28" t="s">
        <v>163</v>
      </c>
      <c r="C582" s="28" t="s">
        <v>167</v>
      </c>
      <c r="D582" s="28" t="s">
        <v>712</v>
      </c>
      <c r="E582" s="17">
        <f>+MAX(F582:FK582)</f>
        <v>0</v>
      </c>
      <c r="F582" s="20"/>
      <c r="G582" s="20"/>
      <c r="H582" s="20"/>
      <c r="I582" s="20"/>
    </row>
    <row r="583" spans="1:14">
      <c r="A583" s="27">
        <v>70504</v>
      </c>
      <c r="B583" s="28" t="s">
        <v>268</v>
      </c>
      <c r="C583" s="28" t="s">
        <v>656</v>
      </c>
      <c r="D583" s="28" t="s">
        <v>713</v>
      </c>
      <c r="E583" s="17">
        <f>+MAX(F583:FK583)</f>
        <v>0</v>
      </c>
      <c r="F583" s="20"/>
      <c r="G583" s="20"/>
      <c r="H583" s="20"/>
      <c r="I583" s="20"/>
    </row>
    <row r="584" spans="1:14" ht="24">
      <c r="A584" s="27">
        <v>120207</v>
      </c>
      <c r="B584" s="28" t="s">
        <v>191</v>
      </c>
      <c r="C584" s="28" t="s">
        <v>266</v>
      </c>
      <c r="D584" s="28" t="s">
        <v>714</v>
      </c>
      <c r="E584" s="17">
        <f>+MAX(F584:FK584)</f>
        <v>0</v>
      </c>
      <c r="F584" s="20"/>
      <c r="G584" s="20"/>
      <c r="H584" s="20"/>
      <c r="I584" s="20"/>
    </row>
    <row r="585" spans="1:14">
      <c r="A585" s="27">
        <v>91108</v>
      </c>
      <c r="B585" s="28" t="s">
        <v>114</v>
      </c>
      <c r="C585" s="28" t="s">
        <v>186</v>
      </c>
      <c r="D585" s="28" t="s">
        <v>715</v>
      </c>
      <c r="E585" s="17">
        <f>+MAX(F585:FK585)</f>
        <v>0</v>
      </c>
      <c r="F585" s="20"/>
      <c r="G585" s="20"/>
      <c r="H585" s="20"/>
      <c r="I585" s="20"/>
    </row>
    <row r="586" spans="1:14">
      <c r="A586" s="27">
        <v>41308</v>
      </c>
      <c r="B586" s="28" t="s">
        <v>154</v>
      </c>
      <c r="C586" s="28" t="s">
        <v>441</v>
      </c>
      <c r="D586" s="28" t="s">
        <v>716</v>
      </c>
      <c r="E586" s="17">
        <f>+MAX(F586:FK586)</f>
        <v>0</v>
      </c>
      <c r="F586" s="20"/>
      <c r="G586" s="20"/>
      <c r="H586" s="20"/>
      <c r="I586" s="20"/>
    </row>
    <row r="587" spans="1:14">
      <c r="A587" s="27">
        <v>60206</v>
      </c>
      <c r="B587" s="28" t="s">
        <v>158</v>
      </c>
      <c r="C587" s="28" t="s">
        <v>350</v>
      </c>
      <c r="D587" s="28" t="s">
        <v>717</v>
      </c>
      <c r="E587" s="17">
        <f>+MAX(F587:FK587)</f>
        <v>0</v>
      </c>
      <c r="F587" s="20"/>
      <c r="G587" s="20"/>
      <c r="H587" s="20"/>
      <c r="I587" s="20"/>
    </row>
    <row r="588" spans="1:14">
      <c r="A588" s="27">
        <v>60207</v>
      </c>
      <c r="B588" s="28" t="s">
        <v>158</v>
      </c>
      <c r="C588" s="28" t="s">
        <v>350</v>
      </c>
      <c r="D588" s="28" t="s">
        <v>718</v>
      </c>
      <c r="E588" s="17">
        <f>+MAX(F588:FK588)</f>
        <v>0</v>
      </c>
      <c r="F588" s="20"/>
      <c r="G588" s="20"/>
      <c r="H588" s="20"/>
      <c r="I588" s="20"/>
    </row>
    <row r="589" spans="1:14">
      <c r="A589" s="27">
        <v>91204</v>
      </c>
      <c r="B589" s="28" t="s">
        <v>114</v>
      </c>
      <c r="C589" s="28" t="s">
        <v>242</v>
      </c>
      <c r="D589" s="28" t="s">
        <v>719</v>
      </c>
      <c r="E589" s="17">
        <f>+MAX(F589:FK589)</f>
        <v>0</v>
      </c>
      <c r="F589" s="20"/>
      <c r="G589" s="20"/>
      <c r="H589" s="20"/>
      <c r="I589" s="20"/>
    </row>
    <row r="590" spans="1:14">
      <c r="A590" s="27">
        <v>40106</v>
      </c>
      <c r="B590" s="28" t="s">
        <v>154</v>
      </c>
      <c r="C590" s="28" t="s">
        <v>155</v>
      </c>
      <c r="D590" s="28" t="s">
        <v>720</v>
      </c>
      <c r="E590" s="17">
        <f>+MAX(F590:FK590)</f>
        <v>0</v>
      </c>
      <c r="F590" s="20"/>
      <c r="G590" s="20"/>
      <c r="H590" s="20"/>
      <c r="I590" s="20"/>
    </row>
    <row r="591" spans="1:14">
      <c r="A591" s="27">
        <v>90804</v>
      </c>
      <c r="B591" s="28" t="s">
        <v>114</v>
      </c>
      <c r="C591" s="28" t="s">
        <v>118</v>
      </c>
      <c r="D591" s="28" t="s">
        <v>721</v>
      </c>
      <c r="E591" s="17">
        <f>+MAX(F591:FK591)</f>
        <v>0</v>
      </c>
      <c r="F591" s="20"/>
      <c r="G591" s="20"/>
      <c r="H591" s="20"/>
      <c r="I591" s="20"/>
    </row>
    <row r="592" spans="1:14">
      <c r="A592" s="27">
        <v>40805</v>
      </c>
      <c r="B592" s="28" t="s">
        <v>154</v>
      </c>
      <c r="C592" s="28" t="s">
        <v>280</v>
      </c>
      <c r="D592" s="28" t="s">
        <v>439</v>
      </c>
      <c r="E592" s="17">
        <f>+MAX(F592:FK592)</f>
        <v>0</v>
      </c>
      <c r="F592" s="20"/>
      <c r="G592" s="20"/>
      <c r="H592" s="20"/>
      <c r="I592" s="20"/>
      <c r="N592">
        <v>0</v>
      </c>
    </row>
    <row r="593" spans="1:9">
      <c r="A593" s="27">
        <v>60608</v>
      </c>
      <c r="B593" s="28" t="s">
        <v>158</v>
      </c>
      <c r="C593" s="28" t="s">
        <v>342</v>
      </c>
      <c r="D593" s="28" t="s">
        <v>722</v>
      </c>
      <c r="E593" s="17">
        <f>+MAX(F593:FK593)</f>
        <v>0</v>
      </c>
      <c r="F593" s="20"/>
      <c r="G593" s="20"/>
      <c r="H593" s="20"/>
      <c r="I593" s="20"/>
    </row>
    <row r="594" spans="1:9" ht="24">
      <c r="A594" s="27">
        <v>120705</v>
      </c>
      <c r="B594" s="28" t="s">
        <v>191</v>
      </c>
      <c r="C594" s="28" t="s">
        <v>296</v>
      </c>
      <c r="D594" s="28" t="s">
        <v>723</v>
      </c>
      <c r="E594" s="17">
        <f>+MAX(F594:FK594)</f>
        <v>0</v>
      </c>
      <c r="F594" s="20"/>
      <c r="G594" s="20"/>
      <c r="H594" s="20"/>
      <c r="I594" s="20"/>
    </row>
    <row r="595" spans="1:9">
      <c r="A595" s="27">
        <v>50307</v>
      </c>
      <c r="B595" s="28" t="s">
        <v>151</v>
      </c>
      <c r="C595" s="28" t="s">
        <v>181</v>
      </c>
      <c r="D595" s="28" t="s">
        <v>724</v>
      </c>
      <c r="E595" s="17">
        <f>+MAX(F595:FK595)</f>
        <v>0</v>
      </c>
      <c r="F595" s="20"/>
      <c r="G595" s="20"/>
      <c r="H595" s="20"/>
      <c r="I595" s="20"/>
    </row>
    <row r="596" spans="1:9">
      <c r="A596" s="27">
        <v>50315</v>
      </c>
      <c r="B596" s="28" t="s">
        <v>151</v>
      </c>
      <c r="C596" s="28" t="s">
        <v>181</v>
      </c>
      <c r="D596" s="28" t="s">
        <v>725</v>
      </c>
      <c r="E596" s="17">
        <f>+MAX(F596:FK596)</f>
        <v>0</v>
      </c>
      <c r="F596" s="20"/>
      <c r="G596" s="20"/>
      <c r="H596" s="20"/>
      <c r="I596" s="20"/>
    </row>
    <row r="597" spans="1:9">
      <c r="A597" s="27">
        <v>20607</v>
      </c>
      <c r="B597" s="28" t="s">
        <v>212</v>
      </c>
      <c r="C597" s="28" t="s">
        <v>213</v>
      </c>
      <c r="D597" s="28" t="s">
        <v>423</v>
      </c>
      <c r="E597" s="17">
        <f>+MAX(F597:FK597)</f>
        <v>0</v>
      </c>
      <c r="F597" s="20"/>
      <c r="G597" s="20"/>
      <c r="H597" s="20"/>
      <c r="I597" s="20"/>
    </row>
    <row r="598" spans="1:9">
      <c r="A598" s="27">
        <v>70218</v>
      </c>
      <c r="B598" s="28" t="s">
        <v>268</v>
      </c>
      <c r="C598" s="28" t="s">
        <v>348</v>
      </c>
      <c r="D598" s="28" t="s">
        <v>726</v>
      </c>
      <c r="E598" s="17">
        <f>+MAX(F598:FK598)</f>
        <v>0</v>
      </c>
      <c r="F598" s="20"/>
      <c r="G598" s="20"/>
      <c r="H598" s="20"/>
      <c r="I598" s="20"/>
    </row>
    <row r="599" spans="1:9">
      <c r="A599" s="27">
        <v>50308</v>
      </c>
      <c r="B599" s="28" t="s">
        <v>151</v>
      </c>
      <c r="C599" s="28" t="s">
        <v>181</v>
      </c>
      <c r="D599" s="28" t="s">
        <v>727</v>
      </c>
      <c r="E599" s="17">
        <f>+MAX(F599:FK599)</f>
        <v>0</v>
      </c>
      <c r="F599" s="20"/>
      <c r="G599" s="20"/>
      <c r="H599" s="20"/>
      <c r="I599" s="20"/>
    </row>
    <row r="600" spans="1:9">
      <c r="A600" s="27">
        <v>20608</v>
      </c>
      <c r="B600" s="28" t="s">
        <v>212</v>
      </c>
      <c r="C600" s="28" t="s">
        <v>213</v>
      </c>
      <c r="D600" s="28" t="s">
        <v>425</v>
      </c>
      <c r="E600" s="17">
        <f>+MAX(F600:FK600)</f>
        <v>0</v>
      </c>
      <c r="F600" s="20"/>
      <c r="G600" s="20"/>
      <c r="H600" s="20"/>
      <c r="I600" s="20"/>
    </row>
    <row r="601" spans="1:9">
      <c r="A601" s="27">
        <v>90907</v>
      </c>
      <c r="B601" s="28" t="s">
        <v>114</v>
      </c>
      <c r="C601" s="28" t="s">
        <v>181</v>
      </c>
      <c r="D601" s="28" t="s">
        <v>728</v>
      </c>
      <c r="E601" s="17">
        <f>+MAX(F601:FK601)</f>
        <v>0</v>
      </c>
      <c r="F601" s="20"/>
      <c r="G601" s="20"/>
      <c r="H601" s="20"/>
      <c r="I601" s="20"/>
    </row>
    <row r="602" spans="1:9" ht="24">
      <c r="A602" s="27">
        <v>120310</v>
      </c>
      <c r="B602" s="28" t="s">
        <v>191</v>
      </c>
      <c r="C602" s="28" t="s">
        <v>380</v>
      </c>
      <c r="D602" s="28" t="s">
        <v>729</v>
      </c>
      <c r="E602" s="17">
        <f>+MAX(F602:FK602)</f>
        <v>0</v>
      </c>
      <c r="F602" s="20"/>
      <c r="G602" s="20"/>
      <c r="H602" s="20"/>
      <c r="I602" s="20"/>
    </row>
    <row r="603" spans="1:9">
      <c r="A603" s="27">
        <v>40706</v>
      </c>
      <c r="B603" s="28" t="s">
        <v>154</v>
      </c>
      <c r="C603" s="28" t="s">
        <v>286</v>
      </c>
      <c r="D603" s="28" t="s">
        <v>730</v>
      </c>
      <c r="E603" s="17">
        <f>+MAX(F603:FK603)</f>
        <v>0</v>
      </c>
      <c r="F603" s="20"/>
      <c r="G603" s="20"/>
      <c r="H603" s="20"/>
      <c r="I603" s="20"/>
    </row>
    <row r="604" spans="1:9">
      <c r="A604" s="27">
        <v>90908</v>
      </c>
      <c r="B604" s="28" t="s">
        <v>114</v>
      </c>
      <c r="C604" s="28" t="s">
        <v>181</v>
      </c>
      <c r="D604" s="28" t="s">
        <v>731</v>
      </c>
      <c r="E604" s="17">
        <f>+MAX(F604:FK604)</f>
        <v>0</v>
      </c>
      <c r="F604" s="20"/>
      <c r="G604" s="20"/>
      <c r="H604" s="20"/>
      <c r="I604" s="20"/>
    </row>
    <row r="605" spans="1:9">
      <c r="A605" s="27">
        <v>60607</v>
      </c>
      <c r="B605" s="28" t="s">
        <v>158</v>
      </c>
      <c r="C605" s="28" t="s">
        <v>342</v>
      </c>
      <c r="D605" s="28" t="s">
        <v>366</v>
      </c>
      <c r="E605" s="17">
        <f>+MAX(F605:FK605)</f>
        <v>0</v>
      </c>
      <c r="F605" s="20"/>
      <c r="G605" s="20"/>
      <c r="H605" s="20"/>
      <c r="I605" s="20"/>
    </row>
    <row r="606" spans="1:9">
      <c r="A606" s="27">
        <v>80206</v>
      </c>
      <c r="B606" s="28" t="s">
        <v>99</v>
      </c>
      <c r="C606" s="28" t="s">
        <v>612</v>
      </c>
      <c r="D606" s="28" t="s">
        <v>732</v>
      </c>
      <c r="E606" s="17">
        <f>+MAX(F606:FK606)</f>
        <v>0</v>
      </c>
      <c r="F606" s="20"/>
      <c r="G606" s="20"/>
      <c r="H606" s="20"/>
      <c r="I606" s="20"/>
    </row>
    <row r="607" spans="1:9" ht="24">
      <c r="A607" s="27">
        <v>120208</v>
      </c>
      <c r="B607" s="28" t="s">
        <v>191</v>
      </c>
      <c r="C607" s="28" t="s">
        <v>266</v>
      </c>
      <c r="D607" s="28" t="s">
        <v>733</v>
      </c>
      <c r="E607" s="17">
        <f>+MAX(F607:FK607)</f>
        <v>0</v>
      </c>
      <c r="F607" s="20"/>
      <c r="G607" s="20"/>
      <c r="H607" s="20"/>
      <c r="I607" s="20"/>
    </row>
    <row r="608" spans="1:9">
      <c r="A608" s="27">
        <v>30207</v>
      </c>
      <c r="B608" s="28" t="s">
        <v>144</v>
      </c>
      <c r="C608" s="28" t="s">
        <v>414</v>
      </c>
      <c r="D608" s="28" t="s">
        <v>734</v>
      </c>
      <c r="E608" s="17">
        <f>+MAX(F608:FK608)</f>
        <v>0</v>
      </c>
      <c r="F608" s="20"/>
      <c r="G608" s="20"/>
      <c r="H608" s="20"/>
      <c r="I608" s="20"/>
    </row>
    <row r="609" spans="1:14" ht="24">
      <c r="A609" s="27">
        <v>120801</v>
      </c>
      <c r="B609" s="28" t="s">
        <v>191</v>
      </c>
      <c r="C609" s="28" t="s">
        <v>192</v>
      </c>
      <c r="D609" s="28" t="s">
        <v>735</v>
      </c>
      <c r="E609" s="17">
        <f>+MAX(F609:FK609)</f>
        <v>4</v>
      </c>
      <c r="F609" s="20"/>
      <c r="G609" s="20"/>
      <c r="H609" s="20"/>
      <c r="I609" s="20"/>
      <c r="N609">
        <v>4</v>
      </c>
    </row>
    <row r="610" spans="1:14">
      <c r="A610" s="27">
        <v>50109</v>
      </c>
      <c r="B610" s="28" t="s">
        <v>151</v>
      </c>
      <c r="C610" s="28" t="s">
        <v>269</v>
      </c>
      <c r="D610" s="28" t="s">
        <v>426</v>
      </c>
      <c r="E610" s="17">
        <f>+MAX(F610:FK610)</f>
        <v>0</v>
      </c>
      <c r="F610" s="20"/>
      <c r="G610" s="20"/>
      <c r="H610" s="20"/>
      <c r="I610" s="20"/>
    </row>
    <row r="611" spans="1:14">
      <c r="A611" s="27">
        <v>40507</v>
      </c>
      <c r="B611" s="28" t="s">
        <v>154</v>
      </c>
      <c r="C611" s="28" t="s">
        <v>236</v>
      </c>
      <c r="D611" s="28" t="s">
        <v>736</v>
      </c>
      <c r="E611" s="17">
        <f>+MAX(F611:FK611)</f>
        <v>0</v>
      </c>
      <c r="F611" s="20"/>
      <c r="G611" s="20"/>
      <c r="H611" s="20"/>
      <c r="I611" s="20"/>
    </row>
    <row r="612" spans="1:14">
      <c r="A612" s="27">
        <v>90405</v>
      </c>
      <c r="B612" s="28" t="s">
        <v>114</v>
      </c>
      <c r="C612" s="28" t="s">
        <v>238</v>
      </c>
      <c r="D612" s="28" t="s">
        <v>737</v>
      </c>
      <c r="E612" s="17">
        <f>+MAX(F612:FK612)</f>
        <v>0</v>
      </c>
      <c r="F612" s="20"/>
      <c r="G612" s="20"/>
      <c r="H612" s="20"/>
      <c r="I612" s="20"/>
    </row>
    <row r="613" spans="1:14">
      <c r="A613" s="27">
        <v>130901</v>
      </c>
      <c r="B613" s="28" t="s">
        <v>102</v>
      </c>
      <c r="C613" s="28" t="s">
        <v>322</v>
      </c>
      <c r="D613" s="28" t="s">
        <v>738</v>
      </c>
      <c r="E613" s="17">
        <f>+MAX(F613:FK613)</f>
        <v>0</v>
      </c>
      <c r="F613" s="20"/>
      <c r="G613" s="20"/>
      <c r="H613" s="20"/>
      <c r="I613" s="20"/>
    </row>
    <row r="614" spans="1:14">
      <c r="A614" s="27">
        <v>70219</v>
      </c>
      <c r="B614" s="28" t="s">
        <v>268</v>
      </c>
      <c r="C614" s="28" t="s">
        <v>348</v>
      </c>
      <c r="D614" s="28" t="s">
        <v>739</v>
      </c>
      <c r="E614" s="17">
        <f>+MAX(F614:FK614)</f>
        <v>0</v>
      </c>
      <c r="F614" s="20"/>
      <c r="G614" s="20"/>
      <c r="H614" s="20"/>
      <c r="I614" s="20"/>
    </row>
    <row r="615" spans="1:14">
      <c r="A615" s="27">
        <v>90212</v>
      </c>
      <c r="B615" s="28" t="s">
        <v>114</v>
      </c>
      <c r="C615" s="28" t="s">
        <v>435</v>
      </c>
      <c r="D615" s="28" t="s">
        <v>739</v>
      </c>
      <c r="E615" s="17">
        <f>+MAX(F615:FK615)</f>
        <v>0</v>
      </c>
      <c r="F615" s="20"/>
      <c r="G615" s="20"/>
      <c r="H615" s="20"/>
      <c r="I615" s="20"/>
    </row>
    <row r="616" spans="1:14">
      <c r="A616" s="27">
        <v>90305</v>
      </c>
      <c r="B616" s="28" t="s">
        <v>114</v>
      </c>
      <c r="C616" s="28" t="s">
        <v>284</v>
      </c>
      <c r="D616" s="28" t="s">
        <v>739</v>
      </c>
      <c r="E616" s="17">
        <f>+MAX(F616:FK616)</f>
        <v>0</v>
      </c>
      <c r="F616" s="20"/>
      <c r="G616" s="20"/>
      <c r="H616" s="20"/>
      <c r="I616" s="20"/>
    </row>
    <row r="617" spans="1:14">
      <c r="A617" s="27">
        <v>90806</v>
      </c>
      <c r="B617" s="28" t="s">
        <v>114</v>
      </c>
      <c r="C617" s="28" t="s">
        <v>118</v>
      </c>
      <c r="D617" s="28" t="s">
        <v>739</v>
      </c>
      <c r="E617" s="17">
        <f>+MAX(F617:FK617)</f>
        <v>0</v>
      </c>
      <c r="F617" s="20"/>
      <c r="G617" s="20"/>
      <c r="H617" s="20"/>
      <c r="I617" s="20"/>
    </row>
    <row r="618" spans="1:14">
      <c r="A618" s="27">
        <v>130909</v>
      </c>
      <c r="B618" s="28" t="s">
        <v>102</v>
      </c>
      <c r="C618" s="28" t="s">
        <v>322</v>
      </c>
      <c r="D618" s="28" t="s">
        <v>739</v>
      </c>
      <c r="E618" s="17">
        <f>+MAX(F618:FK618)</f>
        <v>0</v>
      </c>
      <c r="F618" s="20"/>
      <c r="G618" s="20"/>
      <c r="H618" s="20"/>
      <c r="I618" s="20"/>
    </row>
    <row r="619" spans="1:14">
      <c r="A619" s="27">
        <v>90805</v>
      </c>
      <c r="B619" s="28" t="s">
        <v>114</v>
      </c>
      <c r="C619" s="28" t="s">
        <v>118</v>
      </c>
      <c r="D619" s="28" t="s">
        <v>178</v>
      </c>
      <c r="E619" s="17">
        <f>+MAX(F619:FK619)</f>
        <v>0</v>
      </c>
      <c r="F619" s="20"/>
      <c r="G619" s="20"/>
      <c r="H619" s="20"/>
      <c r="I619" s="20"/>
      <c r="N619">
        <v>0</v>
      </c>
    </row>
    <row r="620" spans="1:14">
      <c r="A620" s="27">
        <v>20208</v>
      </c>
      <c r="B620" s="28" t="s">
        <v>212</v>
      </c>
      <c r="C620" s="28" t="s">
        <v>217</v>
      </c>
      <c r="D620" s="28" t="s">
        <v>740</v>
      </c>
      <c r="E620" s="17">
        <f>+MAX(F620:FK620)</f>
        <v>0</v>
      </c>
      <c r="F620" s="20"/>
      <c r="G620" s="20"/>
      <c r="H620" s="20"/>
      <c r="I620" s="20"/>
    </row>
    <row r="621" spans="1:14" ht="24">
      <c r="A621" s="27">
        <v>30603</v>
      </c>
      <c r="B621" s="28" t="s">
        <v>144</v>
      </c>
      <c r="C621" s="28" t="s">
        <v>145</v>
      </c>
      <c r="D621" s="28" t="s">
        <v>741</v>
      </c>
      <c r="E621" s="17">
        <f>+MAX(F621:FK621)</f>
        <v>0</v>
      </c>
      <c r="F621" s="20"/>
      <c r="G621" s="20"/>
      <c r="H621" s="20"/>
      <c r="I621" s="20"/>
    </row>
    <row r="622" spans="1:14">
      <c r="A622" s="27">
        <v>41205</v>
      </c>
      <c r="B622" s="28" t="s">
        <v>154</v>
      </c>
      <c r="C622" s="28" t="s">
        <v>430</v>
      </c>
      <c r="D622" s="28" t="s">
        <v>430</v>
      </c>
      <c r="E622" s="17">
        <f>+MAX(F622:FK622)</f>
        <v>0</v>
      </c>
      <c r="F622" s="20"/>
      <c r="G622" s="20"/>
      <c r="H622" s="20"/>
      <c r="I622" s="20"/>
    </row>
    <row r="623" spans="1:14">
      <c r="A623" s="27">
        <v>90306</v>
      </c>
      <c r="B623" s="28" t="s">
        <v>114</v>
      </c>
      <c r="C623" s="28" t="s">
        <v>284</v>
      </c>
      <c r="D623" s="28" t="s">
        <v>742</v>
      </c>
      <c r="E623" s="17">
        <f>+MAX(F623:FK623)</f>
        <v>0</v>
      </c>
      <c r="F623" s="20"/>
      <c r="G623" s="20"/>
      <c r="H623" s="20"/>
      <c r="I623" s="20"/>
    </row>
    <row r="624" spans="1:14">
      <c r="A624" s="27">
        <v>90510</v>
      </c>
      <c r="B624" s="28" t="s">
        <v>114</v>
      </c>
      <c r="C624" s="28" t="s">
        <v>308</v>
      </c>
      <c r="D624" s="28" t="s">
        <v>180</v>
      </c>
      <c r="E624" s="17">
        <f>+MAX(F624:FK624)</f>
        <v>0</v>
      </c>
      <c r="F624" s="20"/>
      <c r="G624" s="20"/>
      <c r="H624" s="20"/>
      <c r="I624" s="20"/>
    </row>
    <row r="625" spans="1:14">
      <c r="A625" s="27">
        <v>70220</v>
      </c>
      <c r="B625" s="28" t="s">
        <v>268</v>
      </c>
      <c r="C625" s="28" t="s">
        <v>348</v>
      </c>
      <c r="D625" s="28" t="s">
        <v>743</v>
      </c>
      <c r="E625" s="17">
        <f>+MAX(F625:FK625)</f>
        <v>0</v>
      </c>
      <c r="F625" s="20"/>
      <c r="G625" s="20"/>
      <c r="H625" s="20"/>
      <c r="I625" s="20"/>
    </row>
    <row r="626" spans="1:14">
      <c r="A626" s="27">
        <v>80201</v>
      </c>
      <c r="B626" s="28" t="s">
        <v>99</v>
      </c>
      <c r="C626" s="28" t="s">
        <v>612</v>
      </c>
      <c r="D626" s="28" t="s">
        <v>744</v>
      </c>
      <c r="E626" s="17">
        <f>+MAX(F626:FK626)</f>
        <v>0</v>
      </c>
      <c r="F626" s="20"/>
      <c r="G626" s="20"/>
      <c r="H626" s="20"/>
      <c r="I626" s="20"/>
    </row>
    <row r="627" spans="1:14" ht="24">
      <c r="A627" s="27">
        <v>120904</v>
      </c>
      <c r="B627" s="28" t="s">
        <v>191</v>
      </c>
      <c r="C627" s="28" t="s">
        <v>449</v>
      </c>
      <c r="D627" s="28" t="s">
        <v>745</v>
      </c>
      <c r="E627" s="17">
        <f>+MAX(F627:FK627)</f>
        <v>0</v>
      </c>
      <c r="F627" s="20"/>
      <c r="G627" s="20"/>
      <c r="H627" s="20"/>
      <c r="I627" s="20"/>
    </row>
    <row r="628" spans="1:14">
      <c r="A628" s="27">
        <v>70311</v>
      </c>
      <c r="B628" s="28" t="s">
        <v>268</v>
      </c>
      <c r="C628" s="28" t="s">
        <v>268</v>
      </c>
      <c r="D628" s="28" t="s">
        <v>131</v>
      </c>
      <c r="E628" s="17">
        <f>+MAX(F628:FK628)</f>
        <v>0</v>
      </c>
      <c r="F628" s="20"/>
      <c r="G628" s="20"/>
      <c r="H628" s="20"/>
      <c r="I628" s="20"/>
    </row>
    <row r="629" spans="1:14" ht="36">
      <c r="A629" s="27">
        <v>120901</v>
      </c>
      <c r="B629" s="28" t="s">
        <v>191</v>
      </c>
      <c r="C629" s="28" t="s">
        <v>449</v>
      </c>
      <c r="D629" s="28" t="s">
        <v>746</v>
      </c>
      <c r="E629" s="17">
        <f>+MAX(F629:FK629)</f>
        <v>0</v>
      </c>
      <c r="F629" s="20"/>
      <c r="G629" s="20"/>
      <c r="H629" s="20"/>
      <c r="I629" s="20"/>
    </row>
    <row r="630" spans="1:14">
      <c r="A630" s="27">
        <v>41008</v>
      </c>
      <c r="B630" s="28" t="s">
        <v>154</v>
      </c>
      <c r="C630" s="28" t="s">
        <v>339</v>
      </c>
      <c r="D630" s="28" t="s">
        <v>278</v>
      </c>
      <c r="E630" s="17">
        <f>+MAX(F630:FK630)</f>
        <v>0</v>
      </c>
      <c r="F630" s="20"/>
      <c r="G630" s="20"/>
      <c r="H630" s="20"/>
      <c r="I630" s="20"/>
    </row>
    <row r="631" spans="1:14">
      <c r="A631" s="27">
        <v>41006</v>
      </c>
      <c r="B631" s="28" t="s">
        <v>154</v>
      </c>
      <c r="C631" s="28" t="s">
        <v>339</v>
      </c>
      <c r="D631" s="28" t="s">
        <v>747</v>
      </c>
      <c r="E631" s="17">
        <f>+MAX(F631:FK631)</f>
        <v>0</v>
      </c>
      <c r="F631" s="20"/>
      <c r="G631" s="20"/>
      <c r="H631" s="20"/>
      <c r="I631" s="20"/>
    </row>
    <row r="632" spans="1:14">
      <c r="A632" s="27">
        <v>41105</v>
      </c>
      <c r="B632" s="28" t="s">
        <v>154</v>
      </c>
      <c r="C632" s="28" t="s">
        <v>258</v>
      </c>
      <c r="D632" s="28" t="s">
        <v>747</v>
      </c>
      <c r="E632" s="17">
        <f>+MAX(F632:FK632)</f>
        <v>0</v>
      </c>
      <c r="F632" s="20"/>
      <c r="G632" s="20"/>
      <c r="H632" s="20"/>
      <c r="I632" s="20"/>
    </row>
    <row r="633" spans="1:14">
      <c r="A633" s="27">
        <v>80506</v>
      </c>
      <c r="B633" s="28" t="s">
        <v>99</v>
      </c>
      <c r="C633" s="28" t="s">
        <v>134</v>
      </c>
      <c r="D633" s="28" t="s">
        <v>748</v>
      </c>
      <c r="E633" s="17">
        <f>+MAX(F633:FK633)</f>
        <v>0</v>
      </c>
      <c r="F633" s="20"/>
      <c r="G633" s="20"/>
      <c r="H633" s="20"/>
      <c r="I633" s="20"/>
    </row>
    <row r="634" spans="1:14">
      <c r="A634" s="27">
        <v>30507</v>
      </c>
      <c r="B634" s="28" t="s">
        <v>144</v>
      </c>
      <c r="C634" s="28" t="s">
        <v>410</v>
      </c>
      <c r="D634" s="28" t="s">
        <v>410</v>
      </c>
      <c r="E634" s="17">
        <f>+MAX(F634:FK634)</f>
        <v>0</v>
      </c>
      <c r="F634" s="29"/>
      <c r="G634" s="29"/>
      <c r="H634" s="29"/>
      <c r="I634" s="29"/>
    </row>
    <row r="635" spans="1:14">
      <c r="A635" s="27">
        <v>40905</v>
      </c>
      <c r="B635" s="28" t="s">
        <v>154</v>
      </c>
      <c r="C635" s="28" t="s">
        <v>361</v>
      </c>
      <c r="D635" s="28" t="s">
        <v>749</v>
      </c>
      <c r="E635" s="17">
        <f>+MAX(F635:FK635)</f>
        <v>0</v>
      </c>
      <c r="F635" s="29"/>
      <c r="G635" s="29"/>
      <c r="H635" s="29"/>
      <c r="I635" s="29"/>
    </row>
    <row r="636" spans="1:14">
      <c r="A636" s="27">
        <v>20209</v>
      </c>
      <c r="B636" s="28" t="s">
        <v>212</v>
      </c>
      <c r="C636" s="28" t="s">
        <v>217</v>
      </c>
      <c r="D636" s="28" t="s">
        <v>279</v>
      </c>
      <c r="E636" s="17">
        <f>+MAX(F636:FK636)</f>
        <v>0</v>
      </c>
      <c r="F636" s="29"/>
      <c r="G636" s="29"/>
      <c r="H636" s="29"/>
      <c r="I636" s="29"/>
    </row>
    <row r="637" spans="1:14">
      <c r="A637" s="27">
        <v>30114</v>
      </c>
      <c r="B637" s="28" t="s">
        <v>144</v>
      </c>
      <c r="C637" s="28" t="s">
        <v>144</v>
      </c>
      <c r="D637" s="28" t="s">
        <v>440</v>
      </c>
      <c r="E637" s="17">
        <f>+MAX(F637:FK637)</f>
        <v>0</v>
      </c>
      <c r="F637" s="29"/>
      <c r="G637" s="29"/>
      <c r="H637" s="29"/>
      <c r="I637" s="29"/>
    </row>
    <row r="638" spans="1:14">
      <c r="A638" s="27">
        <v>40509</v>
      </c>
      <c r="B638" s="28" t="s">
        <v>154</v>
      </c>
      <c r="C638" s="28" t="s">
        <v>236</v>
      </c>
      <c r="D638" s="28" t="s">
        <v>440</v>
      </c>
      <c r="E638" s="17">
        <f>+MAX(F638:FK638)</f>
        <v>0</v>
      </c>
      <c r="F638" s="29"/>
      <c r="G638" s="29"/>
      <c r="H638" s="29"/>
      <c r="I638" s="29"/>
    </row>
    <row r="639" spans="1:14">
      <c r="A639" s="27">
        <v>130313</v>
      </c>
      <c r="B639" s="28" t="s">
        <v>102</v>
      </c>
      <c r="C639" s="28" t="s">
        <v>222</v>
      </c>
      <c r="D639" s="28" t="s">
        <v>440</v>
      </c>
      <c r="E639" s="17">
        <f>+MAX(F639:FK639)</f>
        <v>0</v>
      </c>
      <c r="F639" s="29"/>
      <c r="G639" s="29"/>
      <c r="H639" s="29"/>
      <c r="I639" s="29"/>
      <c r="N639">
        <v>0</v>
      </c>
    </row>
    <row r="640" spans="1:14">
      <c r="A640" s="27">
        <v>91015</v>
      </c>
      <c r="B640" s="28" t="s">
        <v>114</v>
      </c>
      <c r="C640" s="28" t="s">
        <v>115</v>
      </c>
      <c r="D640" s="28" t="s">
        <v>750</v>
      </c>
      <c r="E640" s="17">
        <f>+MAX(F640:FK640)</f>
        <v>0</v>
      </c>
      <c r="F640" s="20"/>
      <c r="G640" s="20"/>
      <c r="H640" s="20"/>
      <c r="I640" s="20"/>
    </row>
    <row r="641" spans="1:14">
      <c r="A641" s="27">
        <v>91016</v>
      </c>
      <c r="B641" s="28" t="s">
        <v>114</v>
      </c>
      <c r="C641" s="28" t="s">
        <v>115</v>
      </c>
      <c r="D641" s="28" t="s">
        <v>751</v>
      </c>
      <c r="E641" s="17">
        <f>+MAX(F641:FK641)</f>
        <v>0</v>
      </c>
      <c r="F641" s="20"/>
      <c r="G641" s="20"/>
      <c r="H641" s="20"/>
      <c r="I641" s="20"/>
    </row>
    <row r="642" spans="1:14">
      <c r="A642" s="27">
        <v>70221</v>
      </c>
      <c r="B642" s="28" t="s">
        <v>268</v>
      </c>
      <c r="C642" s="28" t="s">
        <v>348</v>
      </c>
      <c r="D642" s="28" t="s">
        <v>370</v>
      </c>
      <c r="E642" s="17">
        <f>+MAX(F642:FK642)</f>
        <v>0</v>
      </c>
      <c r="F642" s="20"/>
      <c r="G642" s="20"/>
      <c r="H642" s="20"/>
      <c r="I642" s="20"/>
    </row>
    <row r="643" spans="1:14">
      <c r="A643" s="27">
        <v>70222</v>
      </c>
      <c r="B643" s="28" t="s">
        <v>268</v>
      </c>
      <c r="C643" s="28" t="s">
        <v>348</v>
      </c>
      <c r="D643" s="28" t="s">
        <v>752</v>
      </c>
      <c r="E643" s="17">
        <f>+MAX(F643:FK643)</f>
        <v>0</v>
      </c>
      <c r="F643" s="20"/>
      <c r="G643" s="20"/>
      <c r="H643" s="20"/>
      <c r="I643" s="20"/>
    </row>
    <row r="644" spans="1:14">
      <c r="A644" s="27">
        <v>50110</v>
      </c>
      <c r="B644" s="28" t="s">
        <v>151</v>
      </c>
      <c r="C644" s="28" t="s">
        <v>269</v>
      </c>
      <c r="D644" s="28" t="s">
        <v>753</v>
      </c>
      <c r="E644" s="17">
        <f>+MAX(F644:FK644)</f>
        <v>0</v>
      </c>
      <c r="F644" s="20"/>
      <c r="G644" s="20"/>
      <c r="H644" s="20"/>
      <c r="I644" s="20"/>
    </row>
    <row r="645" spans="1:14" ht="24">
      <c r="A645" s="27">
        <v>120311</v>
      </c>
      <c r="B645" s="28" t="s">
        <v>191</v>
      </c>
      <c r="C645" s="28" t="s">
        <v>380</v>
      </c>
      <c r="D645" s="28" t="s">
        <v>754</v>
      </c>
      <c r="E645" s="17">
        <f>+MAX(F645:FK645)</f>
        <v>0</v>
      </c>
      <c r="F645" s="20"/>
      <c r="G645" s="20"/>
      <c r="H645" s="20"/>
      <c r="I645" s="20"/>
      <c r="N645">
        <v>0</v>
      </c>
    </row>
    <row r="646" spans="1:14">
      <c r="A646" s="27">
        <v>40514</v>
      </c>
      <c r="B646" s="28" t="s">
        <v>154</v>
      </c>
      <c r="C646" s="28" t="s">
        <v>236</v>
      </c>
      <c r="D646" s="28" t="s">
        <v>755</v>
      </c>
      <c r="E646" s="17">
        <f>+MAX(F646:FK646)</f>
        <v>0</v>
      </c>
      <c r="F646" s="20"/>
      <c r="G646" s="20"/>
      <c r="H646" s="20"/>
      <c r="I646" s="20"/>
    </row>
    <row r="647" spans="1:14">
      <c r="A647" s="27">
        <v>130411</v>
      </c>
      <c r="B647" s="28" t="s">
        <v>102</v>
      </c>
      <c r="C647" s="28" t="s">
        <v>259</v>
      </c>
      <c r="D647" s="28" t="s">
        <v>756</v>
      </c>
      <c r="E647" s="17">
        <f>+MAX(F647:FK647)</f>
        <v>0</v>
      </c>
      <c r="F647" s="20"/>
      <c r="G647" s="20"/>
      <c r="H647" s="20"/>
      <c r="I647" s="20"/>
    </row>
    <row r="648" spans="1:14">
      <c r="A648" s="27">
        <v>40511</v>
      </c>
      <c r="B648" s="28" t="s">
        <v>154</v>
      </c>
      <c r="C648" s="28" t="s">
        <v>236</v>
      </c>
      <c r="D648" s="28" t="s">
        <v>757</v>
      </c>
      <c r="E648" s="17">
        <f>+MAX(F648:FK648)</f>
        <v>0</v>
      </c>
      <c r="F648" s="20"/>
      <c r="G648" s="20"/>
      <c r="H648" s="20"/>
      <c r="I648" s="20"/>
    </row>
    <row r="649" spans="1:14" ht="24">
      <c r="A649" s="27">
        <v>120405</v>
      </c>
      <c r="B649" s="28" t="s">
        <v>191</v>
      </c>
      <c r="C649" s="28" t="s">
        <v>493</v>
      </c>
      <c r="D649" s="28" t="s">
        <v>758</v>
      </c>
      <c r="E649" s="17">
        <f>+MAX(F649:FK649)</f>
        <v>0</v>
      </c>
      <c r="F649" s="20"/>
      <c r="G649" s="20"/>
      <c r="H649" s="20"/>
      <c r="I649" s="20"/>
      <c r="N649">
        <v>0</v>
      </c>
    </row>
    <row r="650" spans="1:14">
      <c r="A650" s="27">
        <v>81101</v>
      </c>
      <c r="B650" s="28" t="s">
        <v>99</v>
      </c>
      <c r="C650" s="28" t="s">
        <v>681</v>
      </c>
      <c r="D650" s="28" t="s">
        <v>759</v>
      </c>
      <c r="E650" s="17">
        <f>+MAX(F650:FK650)</f>
        <v>0</v>
      </c>
      <c r="F650" s="20"/>
      <c r="G650" s="20"/>
      <c r="H650" s="20"/>
      <c r="I650" s="20"/>
    </row>
    <row r="651" spans="1:14">
      <c r="A651" s="27">
        <v>50111</v>
      </c>
      <c r="B651" s="28" t="s">
        <v>151</v>
      </c>
      <c r="C651" s="28" t="s">
        <v>269</v>
      </c>
      <c r="D651" s="28" t="s">
        <v>760</v>
      </c>
      <c r="E651" s="17">
        <f>+MAX(F651:FK651)</f>
        <v>0</v>
      </c>
      <c r="F651" s="20"/>
      <c r="G651" s="20"/>
      <c r="H651" s="20"/>
      <c r="I651" s="20"/>
    </row>
    <row r="652" spans="1:14">
      <c r="A652" s="27">
        <v>10105</v>
      </c>
      <c r="B652" s="28" t="s">
        <v>163</v>
      </c>
      <c r="C652" s="28" t="s">
        <v>163</v>
      </c>
      <c r="D652" s="28" t="s">
        <v>761</v>
      </c>
      <c r="E652" s="17">
        <f>+MAX(F652:FK652)</f>
        <v>0</v>
      </c>
      <c r="F652" s="20"/>
      <c r="G652" s="20"/>
      <c r="H652" s="20"/>
      <c r="I652" s="20"/>
    </row>
    <row r="653" spans="1:14">
      <c r="A653" s="27">
        <v>40707</v>
      </c>
      <c r="B653" s="28" t="s">
        <v>154</v>
      </c>
      <c r="C653" s="28" t="s">
        <v>286</v>
      </c>
      <c r="D653" s="28" t="s">
        <v>762</v>
      </c>
      <c r="E653" s="17">
        <f>+MAX(F653:FK653)</f>
        <v>0</v>
      </c>
      <c r="F653" s="20"/>
      <c r="G653" s="20"/>
      <c r="H653" s="20"/>
      <c r="I653" s="20"/>
    </row>
    <row r="654" spans="1:14" ht="24">
      <c r="A654" s="27">
        <v>120706</v>
      </c>
      <c r="B654" s="28" t="s">
        <v>191</v>
      </c>
      <c r="C654" s="28" t="s">
        <v>296</v>
      </c>
      <c r="D654" s="28" t="s">
        <v>763</v>
      </c>
      <c r="E654" s="17">
        <f>+MAX(F654:FK654)</f>
        <v>0</v>
      </c>
      <c r="F654" s="20"/>
      <c r="G654" s="20"/>
      <c r="H654" s="20"/>
      <c r="I654" s="20"/>
    </row>
    <row r="655" spans="1:14">
      <c r="A655" s="27">
        <v>41301</v>
      </c>
      <c r="B655" s="28" t="s">
        <v>154</v>
      </c>
      <c r="C655" s="28" t="s">
        <v>441</v>
      </c>
      <c r="D655" s="28" t="s">
        <v>442</v>
      </c>
      <c r="E655" s="17">
        <f>+MAX(F655:FK655)</f>
        <v>0</v>
      </c>
      <c r="F655" s="20"/>
      <c r="G655" s="20"/>
      <c r="H655" s="20"/>
      <c r="I655" s="20"/>
      <c r="N655">
        <v>0</v>
      </c>
    </row>
    <row r="656" spans="1:14" ht="24">
      <c r="A656" s="27">
        <v>120611</v>
      </c>
      <c r="B656" s="28" t="s">
        <v>191</v>
      </c>
      <c r="C656" s="28" t="s">
        <v>299</v>
      </c>
      <c r="D656" s="28" t="s">
        <v>764</v>
      </c>
      <c r="E656" s="17">
        <f>+MAX(F656:FK656)</f>
        <v>0</v>
      </c>
      <c r="F656" s="20"/>
      <c r="G656" s="20"/>
      <c r="H656" s="20"/>
      <c r="I656" s="20"/>
    </row>
    <row r="657" spans="1:14">
      <c r="A657" s="27">
        <v>70701</v>
      </c>
      <c r="B657" s="28" t="s">
        <v>268</v>
      </c>
      <c r="C657" s="28" t="s">
        <v>453</v>
      </c>
      <c r="D657" s="28" t="s">
        <v>765</v>
      </c>
      <c r="E657" s="17">
        <f>+MAX(F657:FK657)</f>
        <v>0</v>
      </c>
      <c r="F657" s="20"/>
      <c r="G657" s="20"/>
      <c r="H657" s="20"/>
      <c r="I657" s="20"/>
    </row>
    <row r="658" spans="1:14">
      <c r="A658" s="27">
        <v>70312</v>
      </c>
      <c r="B658" s="28" t="s">
        <v>268</v>
      </c>
      <c r="C658" s="28" t="s">
        <v>268</v>
      </c>
      <c r="D658" s="28" t="s">
        <v>766</v>
      </c>
      <c r="E658" s="17">
        <f>+MAX(F658:FK658)</f>
        <v>0</v>
      </c>
      <c r="F658" s="20"/>
      <c r="G658" s="20"/>
      <c r="H658" s="20"/>
      <c r="I658" s="20"/>
    </row>
    <row r="659" spans="1:14">
      <c r="A659" s="27">
        <v>50112</v>
      </c>
      <c r="B659" s="28" t="s">
        <v>151</v>
      </c>
      <c r="C659" s="28" t="s">
        <v>269</v>
      </c>
      <c r="D659" s="28" t="s">
        <v>767</v>
      </c>
      <c r="E659" s="17">
        <f>+MAX(F659:FK659)</f>
        <v>0</v>
      </c>
      <c r="F659" s="20"/>
      <c r="G659" s="20"/>
      <c r="H659" s="20"/>
      <c r="I659" s="20"/>
    </row>
    <row r="660" spans="1:14">
      <c r="A660" s="27">
        <v>20610</v>
      </c>
      <c r="B660" s="28" t="s">
        <v>212</v>
      </c>
      <c r="C660" s="28" t="s">
        <v>213</v>
      </c>
      <c r="D660" s="28" t="s">
        <v>768</v>
      </c>
      <c r="E660" s="17">
        <f>+MAX(F660:FK660)</f>
        <v>0</v>
      </c>
      <c r="F660" s="20"/>
      <c r="G660" s="20"/>
      <c r="H660" s="20"/>
      <c r="I660" s="20"/>
    </row>
    <row r="661" spans="1:14" ht="24">
      <c r="A661" s="27">
        <v>120312</v>
      </c>
      <c r="B661" s="28" t="s">
        <v>191</v>
      </c>
      <c r="C661" s="28" t="s">
        <v>380</v>
      </c>
      <c r="D661" s="28" t="s">
        <v>769</v>
      </c>
      <c r="E661" s="17">
        <f>+MAX(F661:FK661)</f>
        <v>0</v>
      </c>
      <c r="F661" s="20"/>
      <c r="G661" s="20"/>
      <c r="H661" s="20"/>
      <c r="I661" s="20"/>
    </row>
    <row r="662" spans="1:14">
      <c r="A662" s="27">
        <v>90608</v>
      </c>
      <c r="B662" s="28" t="s">
        <v>114</v>
      </c>
      <c r="C662" s="28" t="s">
        <v>302</v>
      </c>
      <c r="D662" s="28" t="s">
        <v>770</v>
      </c>
      <c r="E662" s="17">
        <f>+MAX(F662:FK662)</f>
        <v>0</v>
      </c>
      <c r="F662" s="20"/>
      <c r="G662" s="20"/>
      <c r="H662" s="20"/>
      <c r="I662" s="20"/>
    </row>
    <row r="663" spans="1:14">
      <c r="A663" s="27">
        <v>80605</v>
      </c>
      <c r="B663" s="28" t="s">
        <v>99</v>
      </c>
      <c r="C663" s="28" t="s">
        <v>471</v>
      </c>
      <c r="D663" s="28" t="s">
        <v>771</v>
      </c>
      <c r="E663" s="17">
        <f>+MAX(F663:FK663)</f>
        <v>0</v>
      </c>
      <c r="F663" s="20"/>
      <c r="G663" s="20"/>
      <c r="H663" s="20"/>
      <c r="I663" s="20"/>
    </row>
    <row r="664" spans="1:14">
      <c r="A664" s="27">
        <v>91012</v>
      </c>
      <c r="B664" s="28" t="s">
        <v>114</v>
      </c>
      <c r="C664" s="28" t="s">
        <v>115</v>
      </c>
      <c r="D664" s="28" t="s">
        <v>772</v>
      </c>
      <c r="E664" s="17">
        <f>+MAX(F664:FK664)</f>
        <v>0</v>
      </c>
      <c r="F664" s="20"/>
      <c r="G664" s="20"/>
      <c r="H664" s="20"/>
      <c r="I664" s="20"/>
    </row>
    <row r="665" spans="1:14">
      <c r="A665" s="27">
        <v>90704</v>
      </c>
      <c r="B665" s="28" t="s">
        <v>114</v>
      </c>
      <c r="C665" s="28" t="s">
        <v>363</v>
      </c>
      <c r="D665" s="28" t="s">
        <v>773</v>
      </c>
      <c r="E665" s="17">
        <f>+MAX(F665:FK665)</f>
        <v>0</v>
      </c>
      <c r="F665" s="20"/>
      <c r="G665" s="20"/>
      <c r="H665" s="20"/>
      <c r="I665" s="20"/>
    </row>
    <row r="666" spans="1:14" ht="24">
      <c r="A666" s="27">
        <v>120905</v>
      </c>
      <c r="B666" s="28" t="s">
        <v>191</v>
      </c>
      <c r="C666" s="28" t="s">
        <v>449</v>
      </c>
      <c r="D666" s="28" t="s">
        <v>774</v>
      </c>
      <c r="E666" s="17">
        <f>+MAX(F666:FK666)</f>
        <v>0</v>
      </c>
      <c r="F666" s="20"/>
      <c r="G666" s="20"/>
      <c r="H666" s="20"/>
      <c r="I666" s="20"/>
    </row>
    <row r="667" spans="1:14">
      <c r="A667" s="27">
        <v>70223</v>
      </c>
      <c r="B667" s="28" t="s">
        <v>268</v>
      </c>
      <c r="C667" s="28" t="s">
        <v>348</v>
      </c>
      <c r="D667" s="28" t="s">
        <v>775</v>
      </c>
      <c r="E667" s="17">
        <f>+MAX(F667:FK667)</f>
        <v>0</v>
      </c>
      <c r="F667" s="20"/>
      <c r="G667" s="20"/>
      <c r="H667" s="20"/>
      <c r="I667" s="20"/>
    </row>
    <row r="668" spans="1:14">
      <c r="A668" s="27">
        <v>70224</v>
      </c>
      <c r="B668" s="28" t="s">
        <v>268</v>
      </c>
      <c r="C668" s="28" t="s">
        <v>348</v>
      </c>
      <c r="D668" s="28" t="s">
        <v>776</v>
      </c>
      <c r="E668" s="17">
        <f>+MAX(F668:FK668)</f>
        <v>0</v>
      </c>
      <c r="F668" s="20"/>
      <c r="G668" s="20"/>
      <c r="H668" s="20"/>
      <c r="I668" s="20"/>
    </row>
    <row r="669" spans="1:14">
      <c r="A669" s="27">
        <v>41309</v>
      </c>
      <c r="B669" s="28" t="s">
        <v>154</v>
      </c>
      <c r="C669" s="28" t="s">
        <v>441</v>
      </c>
      <c r="D669" s="28" t="s">
        <v>777</v>
      </c>
      <c r="E669" s="17">
        <f>+MAX(F669:FK669)</f>
        <v>0</v>
      </c>
      <c r="F669" s="20"/>
      <c r="G669" s="20"/>
      <c r="H669" s="20"/>
      <c r="I669" s="20"/>
    </row>
    <row r="670" spans="1:14">
      <c r="A670" s="27">
        <v>30508</v>
      </c>
      <c r="B670" s="28" t="s">
        <v>144</v>
      </c>
      <c r="C670" s="28" t="s">
        <v>410</v>
      </c>
      <c r="D670" s="28" t="s">
        <v>778</v>
      </c>
      <c r="E670" s="17">
        <f>+MAX(F670:FK670)</f>
        <v>0</v>
      </c>
      <c r="F670" s="20"/>
      <c r="G670" s="20"/>
      <c r="H670" s="20"/>
      <c r="I670" s="20"/>
    </row>
    <row r="671" spans="1:14">
      <c r="A671" s="27">
        <v>90511</v>
      </c>
      <c r="B671" s="28" t="s">
        <v>114</v>
      </c>
      <c r="C671" s="28" t="s">
        <v>308</v>
      </c>
      <c r="D671" s="28" t="s">
        <v>779</v>
      </c>
      <c r="E671" s="17">
        <f>+MAX(F671:FK671)</f>
        <v>0</v>
      </c>
      <c r="F671" s="20"/>
      <c r="G671" s="20"/>
      <c r="H671" s="20"/>
      <c r="I671" s="20"/>
    </row>
    <row r="672" spans="1:14">
      <c r="A672" s="27">
        <v>130311</v>
      </c>
      <c r="B672" s="28" t="s">
        <v>102</v>
      </c>
      <c r="C672" s="28" t="s">
        <v>222</v>
      </c>
      <c r="D672" s="28" t="s">
        <v>443</v>
      </c>
      <c r="E672" s="17">
        <f>+MAX(F672:FK672)</f>
        <v>0</v>
      </c>
      <c r="F672" s="20"/>
      <c r="G672" s="20"/>
      <c r="H672" s="20"/>
      <c r="I672" s="20"/>
      <c r="N672">
        <v>0</v>
      </c>
    </row>
    <row r="673" spans="1:9">
      <c r="A673" s="27">
        <v>70314</v>
      </c>
      <c r="B673" s="28" t="s">
        <v>268</v>
      </c>
      <c r="C673" s="28" t="s">
        <v>268</v>
      </c>
      <c r="D673" s="28" t="s">
        <v>780</v>
      </c>
      <c r="E673" s="17">
        <f>+MAX(F673:FK673)</f>
        <v>0</v>
      </c>
      <c r="F673" s="20"/>
      <c r="G673" s="20"/>
      <c r="H673" s="20"/>
      <c r="I673" s="20"/>
    </row>
    <row r="674" spans="1:9">
      <c r="A674" s="27">
        <v>20107</v>
      </c>
      <c r="B674" s="28" t="s">
        <v>212</v>
      </c>
      <c r="C674" s="28" t="s">
        <v>219</v>
      </c>
      <c r="D674" s="28" t="s">
        <v>781</v>
      </c>
      <c r="E674" s="17">
        <f>+MAX(F674:FK674)</f>
        <v>0</v>
      </c>
      <c r="F674" s="20"/>
      <c r="G674" s="20"/>
      <c r="H674" s="20"/>
      <c r="I674" s="20"/>
    </row>
    <row r="675" spans="1:9">
      <c r="A675" s="27">
        <v>50206</v>
      </c>
      <c r="B675" s="28" t="s">
        <v>151</v>
      </c>
      <c r="C675" s="28" t="s">
        <v>152</v>
      </c>
      <c r="D675" s="28" t="s">
        <v>782</v>
      </c>
      <c r="E675" s="17">
        <f>+MAX(F675:FK675)</f>
        <v>0</v>
      </c>
      <c r="F675" s="20"/>
      <c r="G675" s="20"/>
      <c r="H675" s="20"/>
      <c r="I675" s="20"/>
    </row>
    <row r="676" spans="1:9">
      <c r="A676" s="27">
        <v>50317</v>
      </c>
      <c r="B676" s="28" t="s">
        <v>151</v>
      </c>
      <c r="C676" s="28" t="s">
        <v>181</v>
      </c>
      <c r="D676" s="28" t="s">
        <v>783</v>
      </c>
      <c r="E676" s="17">
        <f>+MAX(F676:FK676)</f>
        <v>0</v>
      </c>
      <c r="F676" s="20"/>
      <c r="G676" s="20"/>
      <c r="H676" s="20"/>
      <c r="I676" s="20"/>
    </row>
    <row r="677" spans="1:9">
      <c r="A677" s="27">
        <v>90512</v>
      </c>
      <c r="B677" s="28" t="s">
        <v>114</v>
      </c>
      <c r="C677" s="28" t="s">
        <v>308</v>
      </c>
      <c r="D677" s="28" t="s">
        <v>784</v>
      </c>
      <c r="E677" s="17">
        <f>+MAX(F677:FK677)</f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M677"/>
  <sheetViews>
    <sheetView showGridLines="0" workbookViewId="0">
      <selection activeCell="M13" sqref="M13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  <col min="12" max="12" width="12.85546875" customWidth="1"/>
  </cols>
  <sheetData>
    <row r="1" spans="1:13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  <c r="L1" s="24">
        <f>+DATEVALUE(Recupera_PN_DIA[[#Headers],[10-06-2020]])</f>
        <v>43992</v>
      </c>
      <c r="M1" s="51">
        <f>+DATEVALUE(Recupera_PN_DIA[[#Headers],[11-06-2020]])</f>
        <v>43993</v>
      </c>
    </row>
    <row r="2" spans="1:13" ht="15.75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  <c r="L2" s="11">
        <f>SUM(Recupera_PN_DIA[10-06-2020])</f>
        <v>0</v>
      </c>
      <c r="M2" s="11">
        <f>SUM(Recupera_PN_DIA[11-06-2020])</f>
        <v>547</v>
      </c>
    </row>
    <row r="3" spans="1:13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7" t="s">
        <v>797</v>
      </c>
      <c r="F3" s="7" t="s">
        <v>798</v>
      </c>
      <c r="G3" s="7" t="s">
        <v>790</v>
      </c>
      <c r="H3" s="7" t="s">
        <v>791</v>
      </c>
      <c r="I3" s="7" t="s">
        <v>799</v>
      </c>
      <c r="J3" s="7" t="s">
        <v>800</v>
      </c>
      <c r="K3" s="7" t="s">
        <v>801</v>
      </c>
      <c r="L3" s="7" t="s">
        <v>795</v>
      </c>
      <c r="M3" s="7" t="s">
        <v>796</v>
      </c>
    </row>
    <row r="4" spans="1:13" ht="14.25">
      <c r="A4">
        <v>80821</v>
      </c>
      <c r="B4" s="2" t="s">
        <v>99</v>
      </c>
      <c r="C4" s="2" t="s">
        <v>99</v>
      </c>
      <c r="D4" s="2" t="s">
        <v>105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  <c r="L4" s="19">
        <f>+Recupera_PN_ACUM[[#This Row],[10-06-2020]]-Recupera_PN_ACUM[[#This Row],[09-06-2020]]</f>
        <v>0</v>
      </c>
      <c r="M4" s="19">
        <f>+Recupera_PN_ACUM[[#This Row],[11-06-2020]]-Recupera_PN_ACUM[[#This Row],[10-06-2020]]</f>
        <v>30</v>
      </c>
    </row>
    <row r="5" spans="1:13" ht="14.25">
      <c r="A5">
        <v>30202</v>
      </c>
      <c r="B5" s="2" t="s">
        <v>144</v>
      </c>
      <c r="C5" s="2" t="s">
        <v>414</v>
      </c>
      <c r="D5" s="2" t="s">
        <v>445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  <c r="L5" s="19">
        <f>+Recupera_PN_ACUM[[#This Row],[10-06-2020]]-Recupera_PN_ACUM[[#This Row],[09-06-2020]]</f>
        <v>0</v>
      </c>
      <c r="M5" s="19">
        <f>+Recupera_PN_ACUM[[#This Row],[11-06-2020]]-Recupera_PN_ACUM[[#This Row],[10-06-2020]]</f>
        <v>32</v>
      </c>
    </row>
    <row r="6" spans="1:13" ht="14.25">
      <c r="A6">
        <v>70313</v>
      </c>
      <c r="B6" s="2" t="s">
        <v>268</v>
      </c>
      <c r="C6" s="2" t="s">
        <v>268</v>
      </c>
      <c r="D6" s="2" t="s">
        <v>446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  <c r="L6" s="19">
        <f>+Recupera_PN_ACUM[[#This Row],[10-06-2020]]-Recupera_PN_ACUM[[#This Row],[09-06-2020]]</f>
        <v>0</v>
      </c>
      <c r="M6" s="19">
        <f>+Recupera_PN_ACUM[[#This Row],[11-06-2020]]-Recupera_PN_ACUM[[#This Row],[10-06-2020]]</f>
        <v>114</v>
      </c>
    </row>
    <row r="7" spans="1:13" ht="24">
      <c r="A7">
        <v>120502</v>
      </c>
      <c r="B7" s="2" t="s">
        <v>191</v>
      </c>
      <c r="C7" s="2" t="s">
        <v>447</v>
      </c>
      <c r="D7" s="2" t="s">
        <v>448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  <c r="L7" s="19">
        <f>+Recupera_PN_ACUM[[#This Row],[10-06-2020]]-Recupera_PN_ACUM[[#This Row],[09-06-2020]]</f>
        <v>0</v>
      </c>
      <c r="M7" s="19">
        <f>+Recupera_PN_ACUM[[#This Row],[11-06-2020]]-Recupera_PN_ACUM[[#This Row],[10-06-2020]]</f>
        <v>17</v>
      </c>
    </row>
    <row r="8" spans="1:13" ht="14.25">
      <c r="A8">
        <v>50313</v>
      </c>
      <c r="B8" s="2" t="s">
        <v>151</v>
      </c>
      <c r="C8" s="2" t="s">
        <v>181</v>
      </c>
      <c r="D8" s="2" t="s">
        <v>378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  <c r="L8" s="19">
        <f>+Recupera_PN_ACUM[[#This Row],[10-06-2020]]-Recupera_PN_ACUM[[#This Row],[09-06-2020]]</f>
        <v>0</v>
      </c>
      <c r="M8" s="19">
        <f>+Recupera_PN_ACUM[[#This Row],[11-06-2020]]-Recupera_PN_ACUM[[#This Row],[10-06-2020]]</f>
        <v>16</v>
      </c>
    </row>
    <row r="9" spans="1:13" ht="14.25">
      <c r="A9">
        <v>20101</v>
      </c>
      <c r="B9" s="2" t="s">
        <v>212</v>
      </c>
      <c r="C9" s="2" t="s">
        <v>219</v>
      </c>
      <c r="D9" s="2" t="s">
        <v>220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  <c r="L9" s="19">
        <f>+Recupera_PN_ACUM[[#This Row],[10-06-2020]]-Recupera_PN_ACUM[[#This Row],[09-06-2020]]</f>
        <v>0</v>
      </c>
      <c r="M9" s="19">
        <f>+Recupera_PN_ACUM[[#This Row],[11-06-2020]]-Recupera_PN_ACUM[[#This Row],[10-06-2020]]</f>
        <v>13</v>
      </c>
    </row>
    <row r="10" spans="1:13" ht="24">
      <c r="A10">
        <v>100102</v>
      </c>
      <c r="B10" s="2" t="s">
        <v>149</v>
      </c>
      <c r="C10" s="2" t="s">
        <v>149</v>
      </c>
      <c r="D10" s="2" t="s">
        <v>166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  <c r="L10" s="19">
        <f>+Recupera_PN_ACUM[[#This Row],[10-06-2020]]-Recupera_PN_ACUM[[#This Row],[09-06-2020]]</f>
        <v>0</v>
      </c>
      <c r="M10" s="19">
        <f>+Recupera_PN_ACUM[[#This Row],[11-06-2020]]-Recupera_PN_ACUM[[#This Row],[10-06-2020]]</f>
        <v>13</v>
      </c>
    </row>
    <row r="11" spans="1:13" ht="14.25">
      <c r="A11">
        <v>40101</v>
      </c>
      <c r="B11" s="2" t="s">
        <v>154</v>
      </c>
      <c r="C11" s="2" t="s">
        <v>155</v>
      </c>
      <c r="D11" s="2" t="s">
        <v>251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  <c r="L11" s="19">
        <f>+Recupera_PN_ACUM[[#This Row],[10-06-2020]]-Recupera_PN_ACUM[[#This Row],[09-06-2020]]</f>
        <v>0</v>
      </c>
      <c r="M11" s="19">
        <f>+Recupera_PN_ACUM[[#This Row],[11-06-2020]]-Recupera_PN_ACUM[[#This Row],[10-06-2020]]</f>
        <v>2</v>
      </c>
    </row>
    <row r="12" spans="1:13" ht="14.25">
      <c r="A12">
        <v>80822</v>
      </c>
      <c r="B12" s="2" t="s">
        <v>99</v>
      </c>
      <c r="C12" s="2" t="s">
        <v>99</v>
      </c>
      <c r="D12" s="2" t="s">
        <v>123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  <c r="L12" s="19">
        <f>+Recupera_PN_ACUM[[#This Row],[10-06-2020]]-Recupera_PN_ACUM[[#This Row],[09-06-2020]]</f>
        <v>0</v>
      </c>
      <c r="M12" s="19">
        <f>+Recupera_PN_ACUM[[#This Row],[11-06-2020]]-Recupera_PN_ACUM[[#This Row],[10-06-2020]]</f>
        <v>13</v>
      </c>
    </row>
    <row r="13" spans="1:13" ht="14.25">
      <c r="A13">
        <v>10401</v>
      </c>
      <c r="B13" s="2" t="s">
        <v>163</v>
      </c>
      <c r="C13" s="2" t="s">
        <v>273</v>
      </c>
      <c r="D13" s="2" t="s">
        <v>274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  <c r="L13" s="19">
        <f>+Recupera_PN_ACUM[[#This Row],[10-06-2020]]-Recupera_PN_ACUM[[#This Row],[09-06-2020]]</f>
        <v>0</v>
      </c>
      <c r="M13" s="19">
        <f>+Recupera_PN_ACUM[[#This Row],[11-06-2020]]-Recupera_PN_ACUM[[#This Row],[10-06-2020]]</f>
        <v>36</v>
      </c>
    </row>
    <row r="14" spans="1:13" ht="24">
      <c r="A14">
        <v>120902</v>
      </c>
      <c r="B14" s="2" t="s">
        <v>191</v>
      </c>
      <c r="C14" s="2" t="s">
        <v>449</v>
      </c>
      <c r="D14" s="2" t="s">
        <v>450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  <c r="L14" s="19">
        <f>+Recupera_PN_ACUM[[#This Row],[10-06-2020]]-Recupera_PN_ACUM[[#This Row],[09-06-2020]]</f>
        <v>0</v>
      </c>
      <c r="M14" s="19">
        <f>+Recupera_PN_ACUM[[#This Row],[11-06-2020]]-Recupera_PN_ACUM[[#This Row],[10-06-2020]]</f>
        <v>3</v>
      </c>
    </row>
    <row r="15" spans="1:13" ht="14.25">
      <c r="A15">
        <v>40404</v>
      </c>
      <c r="B15" s="2" t="s">
        <v>154</v>
      </c>
      <c r="C15" s="2" t="s">
        <v>234</v>
      </c>
      <c r="D15" s="2" t="s">
        <v>235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  <c r="L15" s="19">
        <f>+Recupera_PN_ACUM[[#This Row],[10-06-2020]]-Recupera_PN_ACUM[[#This Row],[09-06-2020]]</f>
        <v>0</v>
      </c>
      <c r="M15" s="19">
        <f>+Recupera_PN_ACUM[[#This Row],[11-06-2020]]-Recupera_PN_ACUM[[#This Row],[10-06-2020]]</f>
        <v>4</v>
      </c>
    </row>
    <row r="16" spans="1:13" ht="24">
      <c r="A16">
        <v>120302</v>
      </c>
      <c r="B16" s="2" t="s">
        <v>191</v>
      </c>
      <c r="C16" s="2" t="s">
        <v>380</v>
      </c>
      <c r="D16" s="2" t="s">
        <v>451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  <c r="L16" s="19">
        <f>+Recupera_PN_ACUM[[#This Row],[10-06-2020]]-Recupera_PN_ACUM[[#This Row],[09-06-2020]]</f>
        <v>0</v>
      </c>
      <c r="M16" s="19">
        <f>+Recupera_PN_ACUM[[#This Row],[11-06-2020]]-Recupera_PN_ACUM[[#This Row],[10-06-2020]]</f>
        <v>4</v>
      </c>
    </row>
    <row r="17" spans="1:13" ht="24">
      <c r="A17">
        <v>120503</v>
      </c>
      <c r="B17" s="2" t="s">
        <v>191</v>
      </c>
      <c r="C17" s="2" t="s">
        <v>447</v>
      </c>
      <c r="D17" s="2" t="s">
        <v>452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  <c r="L17" s="19">
        <f>+Recupera_PN_ACUM[[#This Row],[10-06-2020]]-Recupera_PN_ACUM[[#This Row],[09-06-2020]]</f>
        <v>0</v>
      </c>
      <c r="M17" s="19">
        <f>+Recupera_PN_ACUM[[#This Row],[11-06-2020]]-Recupera_PN_ACUM[[#This Row],[10-06-2020]]</f>
        <v>18</v>
      </c>
    </row>
    <row r="18" spans="1:13" ht="14.25">
      <c r="A18">
        <v>70702</v>
      </c>
      <c r="B18" s="2" t="s">
        <v>268</v>
      </c>
      <c r="C18" s="2" t="s">
        <v>453</v>
      </c>
      <c r="D18" s="2" t="s">
        <v>454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  <c r="L18" s="19">
        <f>+Recupera_PN_ACUM[[#This Row],[10-06-2020]]-Recupera_PN_ACUM[[#This Row],[09-06-2020]]</f>
        <v>0</v>
      </c>
      <c r="M18" s="19">
        <f>+Recupera_PN_ACUM[[#This Row],[11-06-2020]]-Recupera_PN_ACUM[[#This Row],[10-06-2020]]</f>
        <v>6</v>
      </c>
    </row>
    <row r="19" spans="1:13" ht="14.25">
      <c r="A19">
        <v>130703</v>
      </c>
      <c r="B19" s="2" t="s">
        <v>102</v>
      </c>
      <c r="C19" s="2" t="s">
        <v>138</v>
      </c>
      <c r="D19" s="2" t="s">
        <v>293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  <c r="L19" s="19">
        <f>+Recupera_PN_ACUM[[#This Row],[10-06-2020]]-Recupera_PN_ACUM[[#This Row],[09-06-2020]]</f>
        <v>0</v>
      </c>
      <c r="M19" s="19">
        <f>+Recupera_PN_ACUM[[#This Row],[11-06-2020]]-Recupera_PN_ACUM[[#This Row],[10-06-2020]]</f>
        <v>14</v>
      </c>
    </row>
    <row r="20" spans="1:13" ht="14.25">
      <c r="A20">
        <v>81001</v>
      </c>
      <c r="B20" s="2" t="s">
        <v>99</v>
      </c>
      <c r="C20" s="2" t="s">
        <v>106</v>
      </c>
      <c r="D20" s="2" t="s">
        <v>124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  <c r="L20" s="19">
        <f>+Recupera_PN_ACUM[[#This Row],[10-06-2020]]-Recupera_PN_ACUM[[#This Row],[09-06-2020]]</f>
        <v>0</v>
      </c>
      <c r="M20" s="19">
        <f>+Recupera_PN_ACUM[[#This Row],[11-06-2020]]-Recupera_PN_ACUM[[#This Row],[10-06-2020]]</f>
        <v>8</v>
      </c>
    </row>
    <row r="21" spans="1:13" ht="14.25">
      <c r="A21">
        <v>80814</v>
      </c>
      <c r="B21" s="2" t="s">
        <v>99</v>
      </c>
      <c r="C21" s="2" t="s">
        <v>99</v>
      </c>
      <c r="D21" s="2" t="s">
        <v>127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  <c r="L21" s="19">
        <f>+Recupera_PN_ACUM[[#This Row],[10-06-2020]]-Recupera_PN_ACUM[[#This Row],[09-06-2020]]</f>
        <v>0</v>
      </c>
      <c r="M21" s="19">
        <f>+Recupera_PN_ACUM[[#This Row],[11-06-2020]]-Recupera_PN_ACUM[[#This Row],[10-06-2020]]</f>
        <v>8</v>
      </c>
    </row>
    <row r="22" spans="1:13" ht="14.25">
      <c r="A22">
        <v>20201</v>
      </c>
      <c r="B22" s="2" t="s">
        <v>212</v>
      </c>
      <c r="C22" s="2" t="s">
        <v>217</v>
      </c>
      <c r="D22" s="2" t="s">
        <v>247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  <c r="L22" s="19">
        <f>+Recupera_PN_ACUM[[#This Row],[10-06-2020]]-Recupera_PN_ACUM[[#This Row],[09-06-2020]]</f>
        <v>0</v>
      </c>
      <c r="M22" s="19">
        <f>+Recupera_PN_ACUM[[#This Row],[11-06-2020]]-Recupera_PN_ACUM[[#This Row],[10-06-2020]]</f>
        <v>11</v>
      </c>
    </row>
    <row r="23" spans="1:13" ht="14.25">
      <c r="A23">
        <v>91202</v>
      </c>
      <c r="B23" s="2" t="s">
        <v>114</v>
      </c>
      <c r="C23" s="2" t="s">
        <v>242</v>
      </c>
      <c r="D23" s="2" t="s">
        <v>455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  <c r="L23" s="19">
        <f>+Recupera_PN_ACUM[[#This Row],[10-06-2020]]-Recupera_PN_ACUM[[#This Row],[09-06-2020]]</f>
        <v>0</v>
      </c>
      <c r="M23" s="19">
        <f>+Recupera_PN_ACUM[[#This Row],[11-06-2020]]-Recupera_PN_ACUM[[#This Row],[10-06-2020]]</f>
        <v>2</v>
      </c>
    </row>
    <row r="24" spans="1:13" ht="14.25">
      <c r="A24">
        <v>81006</v>
      </c>
      <c r="B24" s="2" t="s">
        <v>99</v>
      </c>
      <c r="C24" s="2" t="s">
        <v>106</v>
      </c>
      <c r="D24" s="2" t="s">
        <v>121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  <c r="L24" s="19">
        <f>+Recupera_PN_ACUM[[#This Row],[10-06-2020]]-Recupera_PN_ACUM[[#This Row],[09-06-2020]]</f>
        <v>0</v>
      </c>
      <c r="M24" s="19">
        <f>+Recupera_PN_ACUM[[#This Row],[11-06-2020]]-Recupera_PN_ACUM[[#This Row],[10-06-2020]]</f>
        <v>5</v>
      </c>
    </row>
    <row r="25" spans="1:13" ht="14.25">
      <c r="A25">
        <v>130704</v>
      </c>
      <c r="B25" s="2" t="s">
        <v>102</v>
      </c>
      <c r="C25" s="2" t="s">
        <v>138</v>
      </c>
      <c r="D25" s="2" t="s">
        <v>336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  <c r="L25" s="19">
        <f>+Recupera_PN_ACUM[[#This Row],[10-06-2020]]-Recupera_PN_ACUM[[#This Row],[09-06-2020]]</f>
        <v>0</v>
      </c>
      <c r="M25" s="19">
        <f>+Recupera_PN_ACUM[[#This Row],[11-06-2020]]-Recupera_PN_ACUM[[#This Row],[10-06-2020]]</f>
        <v>2</v>
      </c>
    </row>
    <row r="26" spans="1:13" ht="14.25">
      <c r="A26">
        <v>130101</v>
      </c>
      <c r="B26" s="2" t="s">
        <v>102</v>
      </c>
      <c r="C26" s="2" t="s">
        <v>103</v>
      </c>
      <c r="D26" s="2" t="s">
        <v>104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  <c r="L26" s="19">
        <f>+Recupera_PN_ACUM[[#This Row],[10-06-2020]]-Recupera_PN_ACUM[[#This Row],[09-06-2020]]</f>
        <v>0</v>
      </c>
      <c r="M26" s="19">
        <f>+Recupera_PN_ACUM[[#This Row],[11-06-2020]]-Recupera_PN_ACUM[[#This Row],[10-06-2020]]</f>
        <v>5</v>
      </c>
    </row>
    <row r="27" spans="1:13" ht="14.25">
      <c r="A27">
        <v>40502</v>
      </c>
      <c r="B27" s="2" t="s">
        <v>154</v>
      </c>
      <c r="C27" s="2" t="s">
        <v>236</v>
      </c>
      <c r="D27" s="2" t="s">
        <v>256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  <c r="L27" s="19">
        <f>+Recupera_PN_ACUM[[#This Row],[10-06-2020]]-Recupera_PN_ACUM[[#This Row],[09-06-2020]]</f>
        <v>0</v>
      </c>
      <c r="M27" s="19">
        <f>+Recupera_PN_ACUM[[#This Row],[11-06-2020]]-Recupera_PN_ACUM[[#This Row],[10-06-2020]]</f>
        <v>6</v>
      </c>
    </row>
    <row r="28" spans="1:13" ht="14.25">
      <c r="A28">
        <v>90101</v>
      </c>
      <c r="B28" s="2" t="s">
        <v>114</v>
      </c>
      <c r="C28" s="2" t="s">
        <v>197</v>
      </c>
      <c r="D28" s="2" t="s">
        <v>198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  <c r="L28" s="19">
        <f>+Recupera_PN_ACUM[[#This Row],[10-06-2020]]-Recupera_PN_ACUM[[#This Row],[09-06-2020]]</f>
        <v>0</v>
      </c>
      <c r="M28" s="19">
        <f>+Recupera_PN_ACUM[[#This Row],[11-06-2020]]-Recupera_PN_ACUM[[#This Row],[10-06-2020]]</f>
        <v>0</v>
      </c>
    </row>
    <row r="29" spans="1:13" ht="14.25">
      <c r="A29">
        <v>40204</v>
      </c>
      <c r="B29" s="2" t="s">
        <v>154</v>
      </c>
      <c r="C29" s="2" t="s">
        <v>195</v>
      </c>
      <c r="D29" s="2" t="s">
        <v>227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  <c r="L29" s="19">
        <f>+Recupera_PN_ACUM[[#This Row],[10-06-2020]]-Recupera_PN_ACUM[[#This Row],[09-06-2020]]</f>
        <v>0</v>
      </c>
      <c r="M29" s="19">
        <f>+Recupera_PN_ACUM[[#This Row],[11-06-2020]]-Recupera_PN_ACUM[[#This Row],[10-06-2020]]</f>
        <v>4</v>
      </c>
    </row>
    <row r="30" spans="1:13" ht="14.25">
      <c r="A30">
        <v>40302</v>
      </c>
      <c r="B30" s="2" t="s">
        <v>154</v>
      </c>
      <c r="C30" s="2" t="s">
        <v>253</v>
      </c>
      <c r="D30" s="2" t="s">
        <v>317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  <c r="L30" s="19">
        <f>+Recupera_PN_ACUM[[#This Row],[10-06-2020]]-Recupera_PN_ACUM[[#This Row],[09-06-2020]]</f>
        <v>0</v>
      </c>
      <c r="M30" s="19">
        <f>+Recupera_PN_ACUM[[#This Row],[11-06-2020]]-Recupera_PN_ACUM[[#This Row],[10-06-2020]]</f>
        <v>4</v>
      </c>
    </row>
    <row r="31" spans="1:13" ht="24">
      <c r="A31">
        <v>120702</v>
      </c>
      <c r="B31" s="2" t="s">
        <v>191</v>
      </c>
      <c r="C31" s="2" t="s">
        <v>296</v>
      </c>
      <c r="D31" s="2" t="s">
        <v>456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  <c r="L31" s="19">
        <f>+Recupera_PN_ACUM[[#This Row],[10-06-2020]]-Recupera_PN_ACUM[[#This Row],[09-06-2020]]</f>
        <v>0</v>
      </c>
      <c r="M31" s="19">
        <f>+Recupera_PN_ACUM[[#This Row],[11-06-2020]]-Recupera_PN_ACUM[[#This Row],[10-06-2020]]</f>
        <v>1</v>
      </c>
    </row>
    <row r="32" spans="1:13" ht="14.25">
      <c r="A32">
        <v>70402</v>
      </c>
      <c r="B32" s="2" t="s">
        <v>268</v>
      </c>
      <c r="C32" s="2" t="s">
        <v>328</v>
      </c>
      <c r="D32" s="2" t="s">
        <v>379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  <c r="L32" s="19">
        <f>+Recupera_PN_ACUM[[#This Row],[10-06-2020]]-Recupera_PN_ACUM[[#This Row],[09-06-2020]]</f>
        <v>0</v>
      </c>
      <c r="M32" s="19">
        <f>+Recupera_PN_ACUM[[#This Row],[11-06-2020]]-Recupera_PN_ACUM[[#This Row],[10-06-2020]]</f>
        <v>10</v>
      </c>
    </row>
    <row r="33" spans="1:13" ht="14.25">
      <c r="A33">
        <v>91102</v>
      </c>
      <c r="B33" s="2" t="s">
        <v>114</v>
      </c>
      <c r="C33" s="2" t="s">
        <v>186</v>
      </c>
      <c r="D33" s="2" t="s">
        <v>379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  <c r="L33" s="19">
        <f>+Recupera_PN_ACUM[[#This Row],[10-06-2020]]-Recupera_PN_ACUM[[#This Row],[09-06-2020]]</f>
        <v>0</v>
      </c>
      <c r="M33" s="19">
        <f>+Recupera_PN_ACUM[[#This Row],[11-06-2020]]-Recupera_PN_ACUM[[#This Row],[10-06-2020]]</f>
        <v>8</v>
      </c>
    </row>
    <row r="34" spans="1:13" ht="14.25">
      <c r="A34">
        <v>10306</v>
      </c>
      <c r="B34" s="2" t="s">
        <v>163</v>
      </c>
      <c r="C34" s="2" t="s">
        <v>167</v>
      </c>
      <c r="D34" s="2" t="s">
        <v>318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  <c r="L34" s="19">
        <f>+Recupera_PN_ACUM[[#This Row],[10-06-2020]]-Recupera_PN_ACUM[[#This Row],[09-06-2020]]</f>
        <v>0</v>
      </c>
      <c r="M34" s="19">
        <f>+Recupera_PN_ACUM[[#This Row],[11-06-2020]]-Recupera_PN_ACUM[[#This Row],[10-06-2020]]</f>
        <v>3</v>
      </c>
    </row>
    <row r="35" spans="1:13" ht="14.25">
      <c r="A35">
        <v>70202</v>
      </c>
      <c r="B35" s="2" t="s">
        <v>268</v>
      </c>
      <c r="C35" s="2" t="s">
        <v>348</v>
      </c>
      <c r="D35" s="2" t="s">
        <v>457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  <c r="L35" s="19">
        <f>+Recupera_PN_ACUM[[#This Row],[10-06-2020]]-Recupera_PN_ACUM[[#This Row],[09-06-2020]]</f>
        <v>0</v>
      </c>
      <c r="M35" s="19">
        <f>+Recupera_PN_ACUM[[#This Row],[11-06-2020]]-Recupera_PN_ACUM[[#This Row],[10-06-2020]]</f>
        <v>6</v>
      </c>
    </row>
    <row r="36" spans="1:13" ht="14.25">
      <c r="A36">
        <v>70403</v>
      </c>
      <c r="B36" s="2" t="s">
        <v>268</v>
      </c>
      <c r="C36" s="2" t="s">
        <v>328</v>
      </c>
      <c r="D36" s="2" t="s">
        <v>458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  <c r="L36" s="19">
        <f>+Recupera_PN_ACUM[[#This Row],[10-06-2020]]-Recupera_PN_ACUM[[#This Row],[09-06-2020]]</f>
        <v>0</v>
      </c>
      <c r="M36" s="19">
        <f>+Recupera_PN_ACUM[[#This Row],[11-06-2020]]-Recupera_PN_ACUM[[#This Row],[10-06-2020]]</f>
        <v>4</v>
      </c>
    </row>
    <row r="37" spans="1:13" ht="24">
      <c r="A37">
        <v>120303</v>
      </c>
      <c r="B37" s="2" t="s">
        <v>191</v>
      </c>
      <c r="C37" s="2" t="s">
        <v>380</v>
      </c>
      <c r="D37" s="2" t="s">
        <v>381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  <c r="L37" s="19">
        <f>+Recupera_PN_ACUM[[#This Row],[10-06-2020]]-Recupera_PN_ACUM[[#This Row],[09-06-2020]]</f>
        <v>0</v>
      </c>
      <c r="M37" s="19">
        <f>+Recupera_PN_ACUM[[#This Row],[11-06-2020]]-Recupera_PN_ACUM[[#This Row],[10-06-2020]]</f>
        <v>3</v>
      </c>
    </row>
    <row r="38" spans="1:13" ht="14.25">
      <c r="A38">
        <v>90202</v>
      </c>
      <c r="B38" s="2" t="s">
        <v>114</v>
      </c>
      <c r="C38" s="2" t="s">
        <v>435</v>
      </c>
      <c r="D38" s="2" t="s">
        <v>459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  <c r="L38" s="19">
        <f>+Recupera_PN_ACUM[[#This Row],[10-06-2020]]-Recupera_PN_ACUM[[#This Row],[09-06-2020]]</f>
        <v>0</v>
      </c>
      <c r="M38" s="19">
        <f>+Recupera_PN_ACUM[[#This Row],[11-06-2020]]-Recupera_PN_ACUM[[#This Row],[10-06-2020]]</f>
        <v>5</v>
      </c>
    </row>
    <row r="39" spans="1:13" ht="14.25">
      <c r="A39">
        <v>10213</v>
      </c>
      <c r="B39" s="2" t="s">
        <v>163</v>
      </c>
      <c r="C39" s="2" t="s">
        <v>164</v>
      </c>
      <c r="D39" s="2" t="s">
        <v>252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  <c r="L39" s="19">
        <f>+Recupera_PN_ACUM[[#This Row],[10-06-2020]]-Recupera_PN_ACUM[[#This Row],[09-06-2020]]</f>
        <v>0</v>
      </c>
      <c r="M39" s="19">
        <f>+Recupera_PN_ACUM[[#This Row],[11-06-2020]]-Recupera_PN_ACUM[[#This Row],[10-06-2020]]</f>
        <v>1</v>
      </c>
    </row>
    <row r="40" spans="1:13" ht="14.25">
      <c r="A40">
        <v>10403</v>
      </c>
      <c r="B40" s="2" t="s">
        <v>163</v>
      </c>
      <c r="C40" s="2" t="s">
        <v>273</v>
      </c>
      <c r="D40" s="2" t="s">
        <v>337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  <c r="L40" s="19">
        <f>+Recupera_PN_ACUM[[#This Row],[10-06-2020]]-Recupera_PN_ACUM[[#This Row],[09-06-2020]]</f>
        <v>0</v>
      </c>
      <c r="M40" s="19">
        <f>+Recupera_PN_ACUM[[#This Row],[11-06-2020]]-Recupera_PN_ACUM[[#This Row],[10-06-2020]]</f>
        <v>5</v>
      </c>
    </row>
    <row r="41" spans="1:13" ht="14.25">
      <c r="A41">
        <v>130701</v>
      </c>
      <c r="B41" s="2" t="s">
        <v>102</v>
      </c>
      <c r="C41" s="2" t="s">
        <v>138</v>
      </c>
      <c r="D41" s="2" t="s">
        <v>170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  <c r="L41" s="19">
        <f>+Recupera_PN_ACUM[[#This Row],[10-06-2020]]-Recupera_PN_ACUM[[#This Row],[09-06-2020]]</f>
        <v>0</v>
      </c>
      <c r="M41" s="19">
        <f>+Recupera_PN_ACUM[[#This Row],[11-06-2020]]-Recupera_PN_ACUM[[#This Row],[10-06-2020]]</f>
        <v>5</v>
      </c>
    </row>
    <row r="42" spans="1:13" ht="14.25">
      <c r="A42">
        <v>130702</v>
      </c>
      <c r="B42" s="2" t="s">
        <v>102</v>
      </c>
      <c r="C42" s="2" t="s">
        <v>138</v>
      </c>
      <c r="D42" s="2" t="s">
        <v>147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  <c r="L42" s="19">
        <f>+Recupera_PN_ACUM[[#This Row],[10-06-2020]]-Recupera_PN_ACUM[[#This Row],[09-06-2020]]</f>
        <v>0</v>
      </c>
      <c r="M42" s="19">
        <f>+Recupera_PN_ACUM[[#This Row],[11-06-2020]]-Recupera_PN_ACUM[[#This Row],[10-06-2020]]</f>
        <v>2</v>
      </c>
    </row>
    <row r="43" spans="1:13" ht="14.25">
      <c r="A43">
        <v>10402</v>
      </c>
      <c r="B43" s="2" t="s">
        <v>163</v>
      </c>
      <c r="C43" s="2" t="s">
        <v>273</v>
      </c>
      <c r="D43" s="2" t="s">
        <v>460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  <c r="L43" s="19">
        <f>+Recupera_PN_ACUM[[#This Row],[10-06-2020]]-Recupera_PN_ACUM[[#This Row],[09-06-2020]]</f>
        <v>0</v>
      </c>
      <c r="M43" s="19">
        <f>+Recupera_PN_ACUM[[#This Row],[11-06-2020]]-Recupera_PN_ACUM[[#This Row],[10-06-2020]]</f>
        <v>1</v>
      </c>
    </row>
    <row r="44" spans="1:13" ht="14.25">
      <c r="A44">
        <v>30101</v>
      </c>
      <c r="B44" s="2" t="s">
        <v>144</v>
      </c>
      <c r="C44" s="2" t="s">
        <v>144</v>
      </c>
      <c r="D44" s="2" t="s">
        <v>230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  <c r="L44" s="19">
        <f>+Recupera_PN_ACUM[[#This Row],[10-06-2020]]-Recupera_PN_ACUM[[#This Row],[09-06-2020]]</f>
        <v>0</v>
      </c>
      <c r="M44" s="19">
        <f>+Recupera_PN_ACUM[[#This Row],[11-06-2020]]-Recupera_PN_ACUM[[#This Row],[10-06-2020]]</f>
        <v>0</v>
      </c>
    </row>
    <row r="45" spans="1:13" ht="14.25">
      <c r="A45">
        <v>30102</v>
      </c>
      <c r="B45" s="2" t="s">
        <v>144</v>
      </c>
      <c r="C45" s="2" t="s">
        <v>144</v>
      </c>
      <c r="D45" s="2" t="s">
        <v>228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  <c r="L45" s="19">
        <f>+Recupera_PN_ACUM[[#This Row],[10-06-2020]]-Recupera_PN_ACUM[[#This Row],[09-06-2020]]</f>
        <v>0</v>
      </c>
      <c r="M45" s="19">
        <f>+Recupera_PN_ACUM[[#This Row],[11-06-2020]]-Recupera_PN_ACUM[[#This Row],[10-06-2020]]</f>
        <v>0</v>
      </c>
    </row>
    <row r="46" spans="1:13" ht="14.25">
      <c r="A46">
        <v>20105</v>
      </c>
      <c r="B46" s="2" t="s">
        <v>212</v>
      </c>
      <c r="C46" s="2" t="s">
        <v>219</v>
      </c>
      <c r="D46" s="2" t="s">
        <v>282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  <c r="L46" s="19">
        <f>+Recupera_PN_ACUM[[#This Row],[10-06-2020]]-Recupera_PN_ACUM[[#This Row],[09-06-2020]]</f>
        <v>0</v>
      </c>
      <c r="M46" s="19">
        <f>+Recupera_PN_ACUM[[#This Row],[11-06-2020]]-Recupera_PN_ACUM[[#This Row],[10-06-2020]]</f>
        <v>4</v>
      </c>
    </row>
    <row r="47" spans="1:13" ht="14.25">
      <c r="A47">
        <v>10102</v>
      </c>
      <c r="B47" s="2" t="s">
        <v>163</v>
      </c>
      <c r="C47" s="2" t="s">
        <v>163</v>
      </c>
      <c r="D47" s="2" t="s">
        <v>461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  <c r="L47" s="19">
        <f>+Recupera_PN_ACUM[[#This Row],[10-06-2020]]-Recupera_PN_ACUM[[#This Row],[09-06-2020]]</f>
        <v>0</v>
      </c>
      <c r="M47" s="19">
        <f>+Recupera_PN_ACUM[[#This Row],[11-06-2020]]-Recupera_PN_ACUM[[#This Row],[10-06-2020]]</f>
        <v>1</v>
      </c>
    </row>
    <row r="48" spans="1:13" ht="14.25">
      <c r="A48">
        <v>70203</v>
      </c>
      <c r="B48" s="2" t="s">
        <v>268</v>
      </c>
      <c r="C48" s="2" t="s">
        <v>348</v>
      </c>
      <c r="D48" s="2" t="s">
        <v>462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  <c r="L48" s="19">
        <f>+Recupera_PN_ACUM[[#This Row],[10-06-2020]]-Recupera_PN_ACUM[[#This Row],[09-06-2020]]</f>
        <v>0</v>
      </c>
      <c r="M48" s="19">
        <f>+Recupera_PN_ACUM[[#This Row],[11-06-2020]]-Recupera_PN_ACUM[[#This Row],[10-06-2020]]</f>
        <v>6</v>
      </c>
    </row>
    <row r="49" spans="1:13" ht="14.25">
      <c r="A49">
        <v>130402</v>
      </c>
      <c r="B49" s="2" t="s">
        <v>102</v>
      </c>
      <c r="C49" s="2" t="s">
        <v>259</v>
      </c>
      <c r="D49" s="2" t="s">
        <v>316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  <c r="L49" s="19">
        <f>+Recupera_PN_ACUM[[#This Row],[10-06-2020]]-Recupera_PN_ACUM[[#This Row],[09-06-2020]]</f>
        <v>0</v>
      </c>
      <c r="M49" s="19">
        <f>+Recupera_PN_ACUM[[#This Row],[11-06-2020]]-Recupera_PN_ACUM[[#This Row],[10-06-2020]]</f>
        <v>3</v>
      </c>
    </row>
    <row r="50" spans="1:13" ht="14.25">
      <c r="A50">
        <v>81007</v>
      </c>
      <c r="B50" s="2" t="s">
        <v>99</v>
      </c>
      <c r="C50" s="2" t="s">
        <v>106</v>
      </c>
      <c r="D50" s="2" t="s">
        <v>113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  <c r="L50" s="19">
        <f>+Recupera_PN_ACUM[[#This Row],[10-06-2020]]-Recupera_PN_ACUM[[#This Row],[09-06-2020]]</f>
        <v>0</v>
      </c>
      <c r="M50" s="19">
        <f>+Recupera_PN_ACUM[[#This Row],[11-06-2020]]-Recupera_PN_ACUM[[#This Row],[10-06-2020]]</f>
        <v>1</v>
      </c>
    </row>
    <row r="51" spans="1:13" ht="14.25">
      <c r="A51">
        <v>81002</v>
      </c>
      <c r="B51" s="2" t="s">
        <v>99</v>
      </c>
      <c r="C51" s="2" t="s">
        <v>106</v>
      </c>
      <c r="D51" s="2" t="s">
        <v>107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  <c r="L51" s="19">
        <f>+Recupera_PN_ACUM[[#This Row],[10-06-2020]]-Recupera_PN_ACUM[[#This Row],[09-06-2020]]</f>
        <v>0</v>
      </c>
      <c r="M51" s="19">
        <f>+Recupera_PN_ACUM[[#This Row],[11-06-2020]]-Recupera_PN_ACUM[[#This Row],[10-06-2020]]</f>
        <v>1</v>
      </c>
    </row>
    <row r="52" spans="1:13" ht="14.25">
      <c r="A52">
        <v>41302</v>
      </c>
      <c r="B52" s="2" t="s">
        <v>154</v>
      </c>
      <c r="C52" s="2" t="s">
        <v>441</v>
      </c>
      <c r="D52" s="2" t="s">
        <v>143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  <c r="L52" s="19">
        <f>+Recupera_PN_ACUM[[#This Row],[10-06-2020]]-Recupera_PN_ACUM[[#This Row],[09-06-2020]]</f>
        <v>0</v>
      </c>
      <c r="M52" s="19">
        <f>+Recupera_PN_ACUM[[#This Row],[11-06-2020]]-Recupera_PN_ACUM[[#This Row],[10-06-2020]]</f>
        <v>8</v>
      </c>
    </row>
    <row r="53" spans="1:13" ht="14.25">
      <c r="A53">
        <v>80807</v>
      </c>
      <c r="B53" s="2" t="s">
        <v>99</v>
      </c>
      <c r="C53" s="2" t="s">
        <v>99</v>
      </c>
      <c r="D53" s="2" t="s">
        <v>143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  <c r="L53" s="19">
        <f>+Recupera_PN_ACUM[[#This Row],[10-06-2020]]-Recupera_PN_ACUM[[#This Row],[09-06-2020]]</f>
        <v>0</v>
      </c>
      <c r="M53" s="19">
        <f>+Recupera_PN_ACUM[[#This Row],[11-06-2020]]-Recupera_PN_ACUM[[#This Row],[10-06-2020]]</f>
        <v>3</v>
      </c>
    </row>
    <row r="54" spans="1:13" ht="14.25">
      <c r="A54">
        <v>80806</v>
      </c>
      <c r="B54" s="2" t="s">
        <v>99</v>
      </c>
      <c r="C54" s="2" t="s">
        <v>99</v>
      </c>
      <c r="D54" s="2" t="s">
        <v>133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  <c r="L54" s="19">
        <f>+Recupera_PN_ACUM[[#This Row],[10-06-2020]]-Recupera_PN_ACUM[[#This Row],[09-06-2020]]</f>
        <v>0</v>
      </c>
      <c r="M54" s="19">
        <f>+Recupera_PN_ACUM[[#This Row],[11-06-2020]]-Recupera_PN_ACUM[[#This Row],[10-06-2020]]</f>
        <v>0</v>
      </c>
    </row>
    <row r="55" spans="1:13" ht="14.25">
      <c r="A55">
        <v>40602</v>
      </c>
      <c r="B55" s="2" t="s">
        <v>154</v>
      </c>
      <c r="C55" s="2" t="s">
        <v>171</v>
      </c>
      <c r="D55" s="2" t="s">
        <v>463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  <c r="L55" s="19">
        <f>+Recupera_PN_ACUM[[#This Row],[10-06-2020]]-Recupera_PN_ACUM[[#This Row],[09-06-2020]]</f>
        <v>0</v>
      </c>
      <c r="M55" s="19">
        <f>+Recupera_PN_ACUM[[#This Row],[11-06-2020]]-Recupera_PN_ACUM[[#This Row],[10-06-2020]]</f>
        <v>6</v>
      </c>
    </row>
    <row r="56" spans="1:13" ht="24">
      <c r="A56">
        <v>120601</v>
      </c>
      <c r="B56" s="2" t="s">
        <v>191</v>
      </c>
      <c r="C56" s="2" t="s">
        <v>299</v>
      </c>
      <c r="D56" s="2" t="s">
        <v>464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  <c r="L56" s="19">
        <f>+Recupera_PN_ACUM[[#This Row],[10-06-2020]]-Recupera_PN_ACUM[[#This Row],[09-06-2020]]</f>
        <v>0</v>
      </c>
      <c r="M56" s="19">
        <f>+Recupera_PN_ACUM[[#This Row],[11-06-2020]]-Recupera_PN_ACUM[[#This Row],[10-06-2020]]</f>
        <v>1</v>
      </c>
    </row>
    <row r="57" spans="1:13" ht="14.25">
      <c r="A57">
        <v>90402</v>
      </c>
      <c r="B57" s="2" t="s">
        <v>114</v>
      </c>
      <c r="C57" s="2" t="s">
        <v>238</v>
      </c>
      <c r="D57" s="2" t="s">
        <v>465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  <c r="L57" s="19">
        <f>+Recupera_PN_ACUM[[#This Row],[10-06-2020]]-Recupera_PN_ACUM[[#This Row],[09-06-2020]]</f>
        <v>0</v>
      </c>
      <c r="M57" s="19">
        <f>+Recupera_PN_ACUM[[#This Row],[11-06-2020]]-Recupera_PN_ACUM[[#This Row],[10-06-2020]]</f>
        <v>1</v>
      </c>
    </row>
    <row r="58" spans="1:13" ht="14.25">
      <c r="A58">
        <v>41202</v>
      </c>
      <c r="B58" s="2" t="s">
        <v>154</v>
      </c>
      <c r="C58" s="2" t="s">
        <v>430</v>
      </c>
      <c r="D58" s="2" t="s">
        <v>466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  <c r="L58" s="19">
        <f>+Recupera_PN_ACUM[[#This Row],[10-06-2020]]-Recupera_PN_ACUM[[#This Row],[09-06-2020]]</f>
        <v>0</v>
      </c>
      <c r="M58" s="19">
        <f>+Recupera_PN_ACUM[[#This Row],[11-06-2020]]-Recupera_PN_ACUM[[#This Row],[10-06-2020]]</f>
        <v>3</v>
      </c>
    </row>
    <row r="59" spans="1:13" ht="24">
      <c r="A59">
        <v>120102</v>
      </c>
      <c r="B59" s="2" t="s">
        <v>191</v>
      </c>
      <c r="C59" s="2" t="s">
        <v>289</v>
      </c>
      <c r="D59" s="2" t="s">
        <v>467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  <c r="L59" s="19">
        <f>+Recupera_PN_ACUM[[#This Row],[10-06-2020]]-Recupera_PN_ACUM[[#This Row],[09-06-2020]]</f>
        <v>0</v>
      </c>
      <c r="M59" s="19">
        <f>+Recupera_PN_ACUM[[#This Row],[11-06-2020]]-Recupera_PN_ACUM[[#This Row],[10-06-2020]]</f>
        <v>0</v>
      </c>
    </row>
    <row r="60" spans="1:13" ht="14.25">
      <c r="A60">
        <v>50202</v>
      </c>
      <c r="B60" s="2" t="s">
        <v>151</v>
      </c>
      <c r="C60" s="2" t="s">
        <v>152</v>
      </c>
      <c r="D60" s="2" t="s">
        <v>382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  <c r="L60" s="19">
        <f>+Recupera_PN_ACUM[[#This Row],[10-06-2020]]-Recupera_PN_ACUM[[#This Row],[09-06-2020]]</f>
        <v>0</v>
      </c>
      <c r="M60" s="19">
        <f>+Recupera_PN_ACUM[[#This Row],[11-06-2020]]-Recupera_PN_ACUM[[#This Row],[10-06-2020]]</f>
        <v>0</v>
      </c>
    </row>
    <row r="61" spans="1:13" ht="14.25">
      <c r="A61">
        <v>41203</v>
      </c>
      <c r="B61" s="2" t="s">
        <v>154</v>
      </c>
      <c r="C61" s="2" t="s">
        <v>430</v>
      </c>
      <c r="D61" s="2" t="s">
        <v>468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  <c r="L61" s="19">
        <f>+Recupera_PN_ACUM[[#This Row],[10-06-2020]]-Recupera_PN_ACUM[[#This Row],[09-06-2020]]</f>
        <v>0</v>
      </c>
      <c r="M61" s="19">
        <f>+Recupera_PN_ACUM[[#This Row],[11-06-2020]]-Recupera_PN_ACUM[[#This Row],[10-06-2020]]</f>
        <v>3</v>
      </c>
    </row>
    <row r="62" spans="1:13" ht="14.25">
      <c r="A62">
        <v>10101</v>
      </c>
      <c r="B62" s="2" t="s">
        <v>163</v>
      </c>
      <c r="C62" s="2" t="s">
        <v>163</v>
      </c>
      <c r="D62" s="2" t="s">
        <v>225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  <c r="L62" s="19">
        <f>+Recupera_PN_ACUM[[#This Row],[10-06-2020]]-Recupera_PN_ACUM[[#This Row],[09-06-2020]]</f>
        <v>0</v>
      </c>
      <c r="M62" s="19">
        <f>+Recupera_PN_ACUM[[#This Row],[11-06-2020]]-Recupera_PN_ACUM[[#This Row],[10-06-2020]]</f>
        <v>0</v>
      </c>
    </row>
    <row r="63" spans="1:13" ht="14.25">
      <c r="A63">
        <v>40301</v>
      </c>
      <c r="B63" s="2" t="s">
        <v>154</v>
      </c>
      <c r="C63" s="2" t="s">
        <v>253</v>
      </c>
      <c r="D63" s="2" t="s">
        <v>254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  <c r="L63" s="19">
        <f>+Recupera_PN_ACUM[[#This Row],[10-06-2020]]-Recupera_PN_ACUM[[#This Row],[09-06-2020]]</f>
        <v>0</v>
      </c>
      <c r="M63" s="19">
        <f>+Recupera_PN_ACUM[[#This Row],[11-06-2020]]-Recupera_PN_ACUM[[#This Row],[10-06-2020]]</f>
        <v>2</v>
      </c>
    </row>
    <row r="64" spans="1:13" ht="14.25">
      <c r="A64">
        <v>40401</v>
      </c>
      <c r="B64" s="2" t="s">
        <v>154</v>
      </c>
      <c r="C64" s="2" t="s">
        <v>234</v>
      </c>
      <c r="D64" s="2" t="s">
        <v>319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  <c r="L64" s="19">
        <f>+Recupera_PN_ACUM[[#This Row],[10-06-2020]]-Recupera_PN_ACUM[[#This Row],[09-06-2020]]</f>
        <v>0</v>
      </c>
      <c r="M64" s="19">
        <f>+Recupera_PN_ACUM[[#This Row],[11-06-2020]]-Recupera_PN_ACUM[[#This Row],[10-06-2020]]</f>
        <v>0</v>
      </c>
    </row>
    <row r="65" spans="1:13" ht="14.25">
      <c r="A65">
        <v>90403</v>
      </c>
      <c r="B65" s="2" t="s">
        <v>114</v>
      </c>
      <c r="C65" s="2" t="s">
        <v>238</v>
      </c>
      <c r="D65" s="2" t="s">
        <v>469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  <c r="L65" s="19">
        <f>+Recupera_PN_ACUM[[#This Row],[10-06-2020]]-Recupera_PN_ACUM[[#This Row],[09-06-2020]]</f>
        <v>0</v>
      </c>
      <c r="M65" s="19">
        <f>+Recupera_PN_ACUM[[#This Row],[11-06-2020]]-Recupera_PN_ACUM[[#This Row],[10-06-2020]]</f>
        <v>1</v>
      </c>
    </row>
    <row r="66" spans="1:13" ht="14.25">
      <c r="A66">
        <v>41002</v>
      </c>
      <c r="B66" s="2" t="s">
        <v>154</v>
      </c>
      <c r="C66" s="2" t="s">
        <v>339</v>
      </c>
      <c r="D66" s="2" t="s">
        <v>470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  <c r="L66" s="19">
        <f>+Recupera_PN_ACUM[[#This Row],[10-06-2020]]-Recupera_PN_ACUM[[#This Row],[09-06-2020]]</f>
        <v>0</v>
      </c>
      <c r="M66" s="19">
        <f>+Recupera_PN_ACUM[[#This Row],[11-06-2020]]-Recupera_PN_ACUM[[#This Row],[10-06-2020]]</f>
        <v>0</v>
      </c>
    </row>
    <row r="67" spans="1:13" ht="14.25">
      <c r="A67">
        <v>80602</v>
      </c>
      <c r="B67" s="2" t="s">
        <v>99</v>
      </c>
      <c r="C67" s="2" t="s">
        <v>471</v>
      </c>
      <c r="D67" s="2" t="s">
        <v>472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  <c r="L67" s="19">
        <f>+Recupera_PN_ACUM[[#This Row],[10-06-2020]]-Recupera_PN_ACUM[[#This Row],[09-06-2020]]</f>
        <v>0</v>
      </c>
      <c r="M67" s="19">
        <f>+Recupera_PN_ACUM[[#This Row],[11-06-2020]]-Recupera_PN_ACUM[[#This Row],[10-06-2020]]</f>
        <v>4</v>
      </c>
    </row>
    <row r="68" spans="1:13" ht="14.25">
      <c r="A68">
        <v>30103</v>
      </c>
      <c r="B68" s="2" t="s">
        <v>144</v>
      </c>
      <c r="C68" s="2" t="s">
        <v>144</v>
      </c>
      <c r="D68" s="2" t="s">
        <v>210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  <c r="L68" s="19">
        <f>+Recupera_PN_ACUM[[#This Row],[10-06-2020]]-Recupera_PN_ACUM[[#This Row],[09-06-2020]]</f>
        <v>0</v>
      </c>
      <c r="M68" s="19">
        <f>+Recupera_PN_ACUM[[#This Row],[11-06-2020]]-Recupera_PN_ACUM[[#This Row],[10-06-2020]]</f>
        <v>2</v>
      </c>
    </row>
    <row r="69" spans="1:13" ht="14.25">
      <c r="A69">
        <v>130403</v>
      </c>
      <c r="B69" s="2" t="s">
        <v>102</v>
      </c>
      <c r="C69" s="2" t="s">
        <v>259</v>
      </c>
      <c r="D69" s="2" t="s">
        <v>473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  <c r="L69" s="19">
        <f>+Recupera_PN_ACUM[[#This Row],[10-06-2020]]-Recupera_PN_ACUM[[#This Row],[09-06-2020]]</f>
        <v>0</v>
      </c>
      <c r="M69" s="19">
        <f>+Recupera_PN_ACUM[[#This Row],[11-06-2020]]-Recupera_PN_ACUM[[#This Row],[10-06-2020]]</f>
        <v>1</v>
      </c>
    </row>
    <row r="70" spans="1:13" ht="24">
      <c r="A70">
        <v>120501</v>
      </c>
      <c r="B70" s="2" t="s">
        <v>191</v>
      </c>
      <c r="C70" s="2" t="s">
        <v>447</v>
      </c>
      <c r="D70" s="2" t="s">
        <v>474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  <c r="L70" s="19">
        <f>+Recupera_PN_ACUM[[#This Row],[10-06-2020]]-Recupera_PN_ACUM[[#This Row],[09-06-2020]]</f>
        <v>0</v>
      </c>
      <c r="M70" s="19">
        <f>+Recupera_PN_ACUM[[#This Row],[11-06-2020]]-Recupera_PN_ACUM[[#This Row],[10-06-2020]]</f>
        <v>0</v>
      </c>
    </row>
    <row r="71" spans="1:13" ht="14.25">
      <c r="A71">
        <v>40503</v>
      </c>
      <c r="B71" s="2" t="s">
        <v>154</v>
      </c>
      <c r="C71" s="2" t="s">
        <v>236</v>
      </c>
      <c r="D71" s="2" t="s">
        <v>236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  <c r="L71" s="19">
        <f>+Recupera_PN_ACUM[[#This Row],[10-06-2020]]-Recupera_PN_ACUM[[#This Row],[09-06-2020]]</f>
        <v>0</v>
      </c>
      <c r="M71" s="19">
        <f>+Recupera_PN_ACUM[[#This Row],[11-06-2020]]-Recupera_PN_ACUM[[#This Row],[10-06-2020]]</f>
        <v>2</v>
      </c>
    </row>
    <row r="72" spans="1:13" ht="24">
      <c r="A72">
        <v>120802</v>
      </c>
      <c r="B72" s="2" t="s">
        <v>191</v>
      </c>
      <c r="C72" s="2" t="s">
        <v>192</v>
      </c>
      <c r="D72" s="2" t="s">
        <v>199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  <c r="L72" s="19">
        <f>+Recupera_PN_ACUM[[#This Row],[10-06-2020]]-Recupera_PN_ACUM[[#This Row],[09-06-2020]]</f>
        <v>0</v>
      </c>
      <c r="M72" s="19">
        <f>+Recupera_PN_ACUM[[#This Row],[11-06-2020]]-Recupera_PN_ACUM[[#This Row],[10-06-2020]]</f>
        <v>1</v>
      </c>
    </row>
    <row r="73" spans="1:13" ht="14.25">
      <c r="A73">
        <v>130107</v>
      </c>
      <c r="B73" s="2" t="s">
        <v>102</v>
      </c>
      <c r="C73" s="2" t="s">
        <v>103</v>
      </c>
      <c r="D73" s="2" t="s">
        <v>119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  <c r="L73" s="19">
        <f>+Recupera_PN_ACUM[[#This Row],[10-06-2020]]-Recupera_PN_ACUM[[#This Row],[09-06-2020]]</f>
        <v>0</v>
      </c>
      <c r="M73" s="19">
        <f>+Recupera_PN_ACUM[[#This Row],[11-06-2020]]-Recupera_PN_ACUM[[#This Row],[10-06-2020]]</f>
        <v>1</v>
      </c>
    </row>
    <row r="74" spans="1:13" ht="14.25">
      <c r="A74">
        <v>20210</v>
      </c>
      <c r="B74" s="2" t="s">
        <v>212</v>
      </c>
      <c r="C74" s="2" t="s">
        <v>217</v>
      </c>
      <c r="D74" s="2" t="s">
        <v>383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  <c r="L74" s="19">
        <f>+Recupera_PN_ACUM[[#This Row],[10-06-2020]]-Recupera_PN_ACUM[[#This Row],[09-06-2020]]</f>
        <v>0</v>
      </c>
      <c r="M74" s="19">
        <f>+Recupera_PN_ACUM[[#This Row],[11-06-2020]]-Recupera_PN_ACUM[[#This Row],[10-06-2020]]</f>
        <v>0</v>
      </c>
    </row>
    <row r="75" spans="1:13" ht="14.25">
      <c r="A75">
        <v>20202</v>
      </c>
      <c r="B75" s="2" t="s">
        <v>212</v>
      </c>
      <c r="C75" s="2" t="s">
        <v>217</v>
      </c>
      <c r="D75" s="2" t="s">
        <v>300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  <c r="L75" s="19">
        <f>+Recupera_PN_ACUM[[#This Row],[10-06-2020]]-Recupera_PN_ACUM[[#This Row],[09-06-2020]]</f>
        <v>0</v>
      </c>
      <c r="M75" s="19">
        <f>+Recupera_PN_ACUM[[#This Row],[11-06-2020]]-Recupera_PN_ACUM[[#This Row],[10-06-2020]]</f>
        <v>0</v>
      </c>
    </row>
    <row r="76" spans="1:13" ht="14.25">
      <c r="A76">
        <v>60502</v>
      </c>
      <c r="B76" s="2" t="s">
        <v>158</v>
      </c>
      <c r="C76" s="2" t="s">
        <v>417</v>
      </c>
      <c r="D76" s="2" t="s">
        <v>300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  <c r="L76" s="19">
        <f>+Recupera_PN_ACUM[[#This Row],[10-06-2020]]-Recupera_PN_ACUM[[#This Row],[09-06-2020]]</f>
        <v>0</v>
      </c>
      <c r="M76" s="19">
        <f>+Recupera_PN_ACUM[[#This Row],[11-06-2020]]-Recupera_PN_ACUM[[#This Row],[10-06-2020]]</f>
        <v>0</v>
      </c>
    </row>
    <row r="77" spans="1:13" ht="14.25">
      <c r="A77">
        <v>130404</v>
      </c>
      <c r="B77" s="2" t="s">
        <v>102</v>
      </c>
      <c r="C77" s="2" t="s">
        <v>259</v>
      </c>
      <c r="D77" s="2" t="s">
        <v>300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  <c r="L77" s="19">
        <f>+Recupera_PN_ACUM[[#This Row],[10-06-2020]]-Recupera_PN_ACUM[[#This Row],[09-06-2020]]</f>
        <v>0</v>
      </c>
      <c r="M77" s="19">
        <f>+Recupera_PN_ACUM[[#This Row],[11-06-2020]]-Recupera_PN_ACUM[[#This Row],[10-06-2020]]</f>
        <v>0</v>
      </c>
    </row>
    <row r="78" spans="1:13" ht="14.25">
      <c r="A78">
        <v>30402</v>
      </c>
      <c r="B78" s="2" t="s">
        <v>144</v>
      </c>
      <c r="C78" s="2" t="s">
        <v>330</v>
      </c>
      <c r="D78" s="2" t="s">
        <v>475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  <c r="L78" s="19">
        <f>+Recupera_PN_ACUM[[#This Row],[10-06-2020]]-Recupera_PN_ACUM[[#This Row],[09-06-2020]]</f>
        <v>0</v>
      </c>
      <c r="M78" s="19">
        <f>+Recupera_PN_ACUM[[#This Row],[11-06-2020]]-Recupera_PN_ACUM[[#This Row],[10-06-2020]]</f>
        <v>0</v>
      </c>
    </row>
    <row r="79" spans="1:13" ht="14.25">
      <c r="A79">
        <v>80815</v>
      </c>
      <c r="B79" s="2" t="s">
        <v>99</v>
      </c>
      <c r="C79" s="2" t="s">
        <v>99</v>
      </c>
      <c r="D79" s="2" t="s">
        <v>117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  <c r="L79" s="19">
        <f>+Recupera_PN_ACUM[[#This Row],[10-06-2020]]-Recupera_PN_ACUM[[#This Row],[09-06-2020]]</f>
        <v>0</v>
      </c>
      <c r="M79" s="19">
        <f>+Recupera_PN_ACUM[[#This Row],[11-06-2020]]-Recupera_PN_ACUM[[#This Row],[10-06-2020]]</f>
        <v>0</v>
      </c>
    </row>
    <row r="80" spans="1:13" ht="14.25">
      <c r="A80">
        <v>130302</v>
      </c>
      <c r="B80" s="2" t="s">
        <v>102</v>
      </c>
      <c r="C80" s="2" t="s">
        <v>222</v>
      </c>
      <c r="D80" s="2" t="s">
        <v>338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  <c r="L80" s="19">
        <f>+Recupera_PN_ACUM[[#This Row],[10-06-2020]]-Recupera_PN_ACUM[[#This Row],[09-06-2020]]</f>
        <v>0</v>
      </c>
      <c r="M80" s="19">
        <f>+Recupera_PN_ACUM[[#This Row],[11-06-2020]]-Recupera_PN_ACUM[[#This Row],[10-06-2020]]</f>
        <v>0</v>
      </c>
    </row>
    <row r="81" spans="1:13" ht="24">
      <c r="A81">
        <v>120610</v>
      </c>
      <c r="B81" s="2" t="s">
        <v>191</v>
      </c>
      <c r="C81" s="2" t="s">
        <v>299</v>
      </c>
      <c r="D81" s="2" t="s">
        <v>476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  <c r="L81" s="19">
        <f>+Recupera_PN_ACUM[[#This Row],[10-06-2020]]-Recupera_PN_ACUM[[#This Row],[09-06-2020]]</f>
        <v>0</v>
      </c>
      <c r="M81" s="19">
        <f>+Recupera_PN_ACUM[[#This Row],[11-06-2020]]-Recupera_PN_ACUM[[#This Row],[10-06-2020]]</f>
        <v>0</v>
      </c>
    </row>
    <row r="82" spans="1:13" ht="14.25">
      <c r="A82">
        <v>40402</v>
      </c>
      <c r="B82" s="2" t="s">
        <v>154</v>
      </c>
      <c r="C82" s="2" t="s">
        <v>234</v>
      </c>
      <c r="D82" s="2" t="s">
        <v>477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  <c r="L82" s="19">
        <f>+Recupera_PN_ACUM[[#This Row],[10-06-2020]]-Recupera_PN_ACUM[[#This Row],[09-06-2020]]</f>
        <v>0</v>
      </c>
      <c r="M82" s="19">
        <f>+Recupera_PN_ACUM[[#This Row],[11-06-2020]]-Recupera_PN_ACUM[[#This Row],[10-06-2020]]</f>
        <v>0</v>
      </c>
    </row>
    <row r="83" spans="1:13" ht="14.25">
      <c r="A83">
        <v>91103</v>
      </c>
      <c r="B83" s="2" t="s">
        <v>114</v>
      </c>
      <c r="C83" s="2" t="s">
        <v>186</v>
      </c>
      <c r="D83" s="2" t="s">
        <v>478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  <c r="L83" s="19">
        <f>+Recupera_PN_ACUM[[#This Row],[10-06-2020]]-Recupera_PN_ACUM[[#This Row],[09-06-2020]]</f>
        <v>0</v>
      </c>
      <c r="M83" s="19">
        <f>+Recupera_PN_ACUM[[#This Row],[11-06-2020]]-Recupera_PN_ACUM[[#This Row],[10-06-2020]]</f>
        <v>0</v>
      </c>
    </row>
    <row r="84" spans="1:13" ht="14.25">
      <c r="A84">
        <v>90201</v>
      </c>
      <c r="B84" s="2" t="s">
        <v>114</v>
      </c>
      <c r="C84" s="2" t="s">
        <v>435</v>
      </c>
      <c r="D84" s="2" t="s">
        <v>436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  <c r="L84" s="19">
        <f>+Recupera_PN_ACUM[[#This Row],[10-06-2020]]-Recupera_PN_ACUM[[#This Row],[09-06-2020]]</f>
        <v>0</v>
      </c>
      <c r="M84" s="19">
        <f>+Recupera_PN_ACUM[[#This Row],[11-06-2020]]-Recupera_PN_ACUM[[#This Row],[10-06-2020]]</f>
        <v>1</v>
      </c>
    </row>
    <row r="85" spans="1:13" ht="14.25">
      <c r="A85">
        <v>90902</v>
      </c>
      <c r="B85" s="2" t="s">
        <v>114</v>
      </c>
      <c r="C85" s="2" t="s">
        <v>181</v>
      </c>
      <c r="D85" s="2" t="s">
        <v>479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  <c r="L85" s="19">
        <f>+Recupera_PN_ACUM[[#This Row],[10-06-2020]]-Recupera_PN_ACUM[[#This Row],[09-06-2020]]</f>
        <v>0</v>
      </c>
      <c r="M85" s="19">
        <f>+Recupera_PN_ACUM[[#This Row],[11-06-2020]]-Recupera_PN_ACUM[[#This Row],[10-06-2020]]</f>
        <v>1</v>
      </c>
    </row>
    <row r="86" spans="1:13" ht="24">
      <c r="A86">
        <v>120103</v>
      </c>
      <c r="B86" s="2" t="s">
        <v>191</v>
      </c>
      <c r="C86" s="2" t="s">
        <v>289</v>
      </c>
      <c r="D86" s="2" t="s">
        <v>480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  <c r="L86" s="19">
        <f>+Recupera_PN_ACUM[[#This Row],[10-06-2020]]-Recupera_PN_ACUM[[#This Row],[09-06-2020]]</f>
        <v>0</v>
      </c>
      <c r="M86" s="19">
        <f>+Recupera_PN_ACUM[[#This Row],[11-06-2020]]-Recupera_PN_ACUM[[#This Row],[10-06-2020]]</f>
        <v>0</v>
      </c>
    </row>
    <row r="87" spans="1:13" ht="14.25">
      <c r="A87">
        <v>70710</v>
      </c>
      <c r="B87" s="2" t="s">
        <v>268</v>
      </c>
      <c r="C87" s="2" t="s">
        <v>453</v>
      </c>
      <c r="D87" s="2" t="s">
        <v>481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  <c r="L87" s="19">
        <f>+Recupera_PN_ACUM[[#This Row],[10-06-2020]]-Recupera_PN_ACUM[[#This Row],[09-06-2020]]</f>
        <v>0</v>
      </c>
      <c r="M87" s="19">
        <f>+Recupera_PN_ACUM[[#This Row],[11-06-2020]]-Recupera_PN_ACUM[[#This Row],[10-06-2020]]</f>
        <v>0</v>
      </c>
    </row>
    <row r="88" spans="1:13" ht="14.25">
      <c r="A88">
        <v>50102</v>
      </c>
      <c r="B88" s="2" t="s">
        <v>151</v>
      </c>
      <c r="C88" s="2" t="s">
        <v>269</v>
      </c>
      <c r="D88" s="2" t="s">
        <v>482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  <c r="L88" s="19">
        <f>+Recupera_PN_ACUM[[#This Row],[10-06-2020]]-Recupera_PN_ACUM[[#This Row],[09-06-2020]]</f>
        <v>0</v>
      </c>
      <c r="M88" s="19">
        <f>+Recupera_PN_ACUM[[#This Row],[11-06-2020]]-Recupera_PN_ACUM[[#This Row],[10-06-2020]]</f>
        <v>1</v>
      </c>
    </row>
    <row r="89" spans="1:13" ht="14.25">
      <c r="A89">
        <v>130303</v>
      </c>
      <c r="B89" s="2" t="s">
        <v>102</v>
      </c>
      <c r="C89" s="2" t="s">
        <v>222</v>
      </c>
      <c r="D89" s="2" t="s">
        <v>301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  <c r="L89" s="19">
        <f>+Recupera_PN_ACUM[[#This Row],[10-06-2020]]-Recupera_PN_ACUM[[#This Row],[09-06-2020]]</f>
        <v>0</v>
      </c>
      <c r="M89" s="19">
        <f>+Recupera_PN_ACUM[[#This Row],[11-06-2020]]-Recupera_PN_ACUM[[#This Row],[10-06-2020]]</f>
        <v>0</v>
      </c>
    </row>
    <row r="90" spans="1:13" ht="14.25">
      <c r="A90">
        <v>40108</v>
      </c>
      <c r="B90" s="2" t="s">
        <v>154</v>
      </c>
      <c r="C90" s="2" t="s">
        <v>155</v>
      </c>
      <c r="D90" s="2" t="s">
        <v>483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  <c r="L90" s="19">
        <f>+Recupera_PN_ACUM[[#This Row],[10-06-2020]]-Recupera_PN_ACUM[[#This Row],[09-06-2020]]</f>
        <v>0</v>
      </c>
      <c r="M90" s="19">
        <f>+Recupera_PN_ACUM[[#This Row],[11-06-2020]]-Recupera_PN_ACUM[[#This Row],[10-06-2020]]</f>
        <v>0</v>
      </c>
    </row>
    <row r="91" spans="1:13" ht="14.25">
      <c r="A91">
        <v>91007</v>
      </c>
      <c r="B91" s="2" t="s">
        <v>114</v>
      </c>
      <c r="C91" s="2" t="s">
        <v>115</v>
      </c>
      <c r="D91" s="2" t="s">
        <v>184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  <c r="L91" s="19">
        <f>+Recupera_PN_ACUM[[#This Row],[10-06-2020]]-Recupera_PN_ACUM[[#This Row],[09-06-2020]]</f>
        <v>0</v>
      </c>
      <c r="M91" s="19">
        <f>+Recupera_PN_ACUM[[#This Row],[11-06-2020]]-Recupera_PN_ACUM[[#This Row],[10-06-2020]]</f>
        <v>0</v>
      </c>
    </row>
    <row r="92" spans="1:13" ht="14.25">
      <c r="A92">
        <v>70703</v>
      </c>
      <c r="B92" s="2" t="s">
        <v>268</v>
      </c>
      <c r="C92" s="2" t="s">
        <v>453</v>
      </c>
      <c r="D92" s="2" t="s">
        <v>484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  <c r="L92" s="19">
        <f>+Recupera_PN_ACUM[[#This Row],[10-06-2020]]-Recupera_PN_ACUM[[#This Row],[09-06-2020]]</f>
        <v>0</v>
      </c>
      <c r="M92" s="19">
        <f>+Recupera_PN_ACUM[[#This Row],[11-06-2020]]-Recupera_PN_ACUM[[#This Row],[10-06-2020]]</f>
        <v>0</v>
      </c>
    </row>
    <row r="93" spans="1:13" ht="14.25">
      <c r="A93">
        <v>41003</v>
      </c>
      <c r="B93" s="2" t="s">
        <v>154</v>
      </c>
      <c r="C93" s="2" t="s">
        <v>339</v>
      </c>
      <c r="D93" s="2" t="s">
        <v>340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  <c r="L93" s="19">
        <f>+Recupera_PN_ACUM[[#This Row],[10-06-2020]]-Recupera_PN_ACUM[[#This Row],[09-06-2020]]</f>
        <v>0</v>
      </c>
      <c r="M93" s="19">
        <f>+Recupera_PN_ACUM[[#This Row],[11-06-2020]]-Recupera_PN_ACUM[[#This Row],[10-06-2020]]</f>
        <v>1</v>
      </c>
    </row>
    <row r="94" spans="1:13" ht="14.25">
      <c r="A94">
        <v>20602</v>
      </c>
      <c r="B94" s="2" t="s">
        <v>212</v>
      </c>
      <c r="C94" s="2" t="s">
        <v>213</v>
      </c>
      <c r="D94" s="2" t="s">
        <v>283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  <c r="L94" s="19">
        <f>+Recupera_PN_ACUM[[#This Row],[10-06-2020]]-Recupera_PN_ACUM[[#This Row],[09-06-2020]]</f>
        <v>0</v>
      </c>
      <c r="M94" s="19">
        <f>+Recupera_PN_ACUM[[#This Row],[11-06-2020]]-Recupera_PN_ACUM[[#This Row],[10-06-2020]]</f>
        <v>0</v>
      </c>
    </row>
    <row r="95" spans="1:13" ht="24">
      <c r="A95">
        <v>120708</v>
      </c>
      <c r="B95" s="2" t="s">
        <v>191</v>
      </c>
      <c r="C95" s="2" t="s">
        <v>296</v>
      </c>
      <c r="D95" s="2" t="s">
        <v>283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  <c r="L95" s="19">
        <f>+Recupera_PN_ACUM[[#This Row],[10-06-2020]]-Recupera_PN_ACUM[[#This Row],[09-06-2020]]</f>
        <v>0</v>
      </c>
      <c r="M95" s="19">
        <f>+Recupera_PN_ACUM[[#This Row],[11-06-2020]]-Recupera_PN_ACUM[[#This Row],[10-06-2020]]</f>
        <v>0</v>
      </c>
    </row>
    <row r="96" spans="1:13" ht="14.25">
      <c r="A96">
        <v>90301</v>
      </c>
      <c r="B96" s="2" t="s">
        <v>114</v>
      </c>
      <c r="C96" s="2" t="s">
        <v>284</v>
      </c>
      <c r="D96" s="2" t="s">
        <v>285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  <c r="L96" s="19">
        <f>+Recupera_PN_ACUM[[#This Row],[10-06-2020]]-Recupera_PN_ACUM[[#This Row],[09-06-2020]]</f>
        <v>0</v>
      </c>
      <c r="M96" s="19">
        <f>+Recupera_PN_ACUM[[#This Row],[11-06-2020]]-Recupera_PN_ACUM[[#This Row],[10-06-2020]]</f>
        <v>1</v>
      </c>
    </row>
    <row r="97" spans="1:13" ht="14.25">
      <c r="A97">
        <v>80502</v>
      </c>
      <c r="B97" s="2" t="s">
        <v>99</v>
      </c>
      <c r="C97" s="2" t="s">
        <v>134</v>
      </c>
      <c r="D97" s="2" t="s">
        <v>275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  <c r="L97" s="19">
        <f>+Recupera_PN_ACUM[[#This Row],[10-06-2020]]-Recupera_PN_ACUM[[#This Row],[09-06-2020]]</f>
        <v>0</v>
      </c>
      <c r="M97" s="19">
        <f>+Recupera_PN_ACUM[[#This Row],[11-06-2020]]-Recupera_PN_ACUM[[#This Row],[10-06-2020]]</f>
        <v>4</v>
      </c>
    </row>
    <row r="98" spans="1:13" ht="14.25">
      <c r="A98">
        <v>20402</v>
      </c>
      <c r="B98" s="2" t="s">
        <v>212</v>
      </c>
      <c r="C98" s="2" t="s">
        <v>249</v>
      </c>
      <c r="D98" s="2" t="s">
        <v>485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  <c r="L98" s="19">
        <f>+Recupera_PN_ACUM[[#This Row],[10-06-2020]]-Recupera_PN_ACUM[[#This Row],[09-06-2020]]</f>
        <v>0</v>
      </c>
      <c r="M98" s="19">
        <f>+Recupera_PN_ACUM[[#This Row],[11-06-2020]]-Recupera_PN_ACUM[[#This Row],[10-06-2020]]</f>
        <v>0</v>
      </c>
    </row>
    <row r="99" spans="1:13" ht="14.25">
      <c r="A99">
        <v>130301</v>
      </c>
      <c r="B99" s="2" t="s">
        <v>102</v>
      </c>
      <c r="C99" s="2" t="s">
        <v>222</v>
      </c>
      <c r="D99" s="2" t="s">
        <v>229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  <c r="L99" s="19">
        <f>+Recupera_PN_ACUM[[#This Row],[10-06-2020]]-Recupera_PN_ACUM[[#This Row],[09-06-2020]]</f>
        <v>0</v>
      </c>
      <c r="M99" s="19">
        <f>+Recupera_PN_ACUM[[#This Row],[11-06-2020]]-Recupera_PN_ACUM[[#This Row],[10-06-2020]]</f>
        <v>0</v>
      </c>
    </row>
    <row r="100" spans="1:13" ht="14.25">
      <c r="A100">
        <v>91009</v>
      </c>
      <c r="B100" s="2" t="s">
        <v>114</v>
      </c>
      <c r="C100" s="2" t="s">
        <v>115</v>
      </c>
      <c r="D100" s="2" t="s">
        <v>384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  <c r="L100" s="19">
        <f>+Recupera_PN_ACUM[[#This Row],[10-06-2020]]-Recupera_PN_ACUM[[#This Row],[09-06-2020]]</f>
        <v>0</v>
      </c>
      <c r="M100" s="19">
        <f>+Recupera_PN_ACUM[[#This Row],[11-06-2020]]-Recupera_PN_ACUM[[#This Row],[10-06-2020]]</f>
        <v>2</v>
      </c>
    </row>
    <row r="101" spans="1:13" ht="24">
      <c r="A101">
        <v>120202</v>
      </c>
      <c r="B101" s="2" t="s">
        <v>191</v>
      </c>
      <c r="C101" s="2" t="s">
        <v>266</v>
      </c>
      <c r="D101" s="2" t="s">
        <v>486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  <c r="L101" s="19">
        <f>+Recupera_PN_ACUM[[#This Row],[10-06-2020]]-Recupera_PN_ACUM[[#This Row],[09-06-2020]]</f>
        <v>0</v>
      </c>
      <c r="M101" s="19">
        <f>+Recupera_PN_ACUM[[#This Row],[11-06-2020]]-Recupera_PN_ACUM[[#This Row],[10-06-2020]]</f>
        <v>0</v>
      </c>
    </row>
    <row r="102" spans="1:13" ht="14.25">
      <c r="A102">
        <v>30104</v>
      </c>
      <c r="B102" s="2" t="s">
        <v>144</v>
      </c>
      <c r="C102" s="2" t="s">
        <v>144</v>
      </c>
      <c r="D102" s="2" t="s">
        <v>179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  <c r="L102" s="19">
        <f>+Recupera_PN_ACUM[[#This Row],[10-06-2020]]-Recupera_PN_ACUM[[#This Row],[09-06-2020]]</f>
        <v>0</v>
      </c>
      <c r="M102" s="19">
        <f>+Recupera_PN_ACUM[[#This Row],[11-06-2020]]-Recupera_PN_ACUM[[#This Row],[10-06-2020]]</f>
        <v>0</v>
      </c>
    </row>
    <row r="103" spans="1:13" ht="14.25">
      <c r="A103">
        <v>91104</v>
      </c>
      <c r="B103" s="2" t="s">
        <v>114</v>
      </c>
      <c r="C103" s="2" t="s">
        <v>186</v>
      </c>
      <c r="D103" s="2" t="s">
        <v>487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  <c r="L103" s="19">
        <f>+Recupera_PN_ACUM[[#This Row],[10-06-2020]]-Recupera_PN_ACUM[[#This Row],[09-06-2020]]</f>
        <v>0</v>
      </c>
      <c r="M103" s="19">
        <f>+Recupera_PN_ACUM[[#This Row],[11-06-2020]]-Recupera_PN_ACUM[[#This Row],[10-06-2020]]</f>
        <v>1</v>
      </c>
    </row>
    <row r="104" spans="1:13" ht="14.25">
      <c r="A104">
        <v>90705</v>
      </c>
      <c r="B104" s="2" t="s">
        <v>114</v>
      </c>
      <c r="C104" s="2" t="s">
        <v>363</v>
      </c>
      <c r="D104" s="2" t="s">
        <v>488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  <c r="L104" s="19">
        <f>+Recupera_PN_ACUM[[#This Row],[10-06-2020]]-Recupera_PN_ACUM[[#This Row],[09-06-2020]]</f>
        <v>0</v>
      </c>
      <c r="M104" s="19">
        <f>+Recupera_PN_ACUM[[#This Row],[11-06-2020]]-Recupera_PN_ACUM[[#This Row],[10-06-2020]]</f>
        <v>0</v>
      </c>
    </row>
    <row r="105" spans="1:13" ht="14.25">
      <c r="A105">
        <v>10103</v>
      </c>
      <c r="B105" s="2" t="s">
        <v>163</v>
      </c>
      <c r="C105" s="2" t="s">
        <v>163</v>
      </c>
      <c r="D105" s="2" t="s">
        <v>489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  <c r="L105" s="19">
        <f>+Recupera_PN_ACUM[[#This Row],[10-06-2020]]-Recupera_PN_ACUM[[#This Row],[09-06-2020]]</f>
        <v>0</v>
      </c>
      <c r="M105" s="19">
        <f>+Recupera_PN_ACUM[[#This Row],[11-06-2020]]-Recupera_PN_ACUM[[#This Row],[10-06-2020]]</f>
        <v>0</v>
      </c>
    </row>
    <row r="106" spans="1:13" ht="14.25">
      <c r="A106">
        <v>90606</v>
      </c>
      <c r="B106" s="2" t="s">
        <v>114</v>
      </c>
      <c r="C106" s="2" t="s">
        <v>302</v>
      </c>
      <c r="D106" s="2" t="s">
        <v>490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  <c r="L106" s="19">
        <f>+Recupera_PN_ACUM[[#This Row],[10-06-2020]]-Recupera_PN_ACUM[[#This Row],[09-06-2020]]</f>
        <v>0</v>
      </c>
      <c r="M106" s="19">
        <f>+Recupera_PN_ACUM[[#This Row],[11-06-2020]]-Recupera_PN_ACUM[[#This Row],[10-06-2020]]</f>
        <v>0</v>
      </c>
    </row>
    <row r="107" spans="1:13" ht="14.25">
      <c r="A107">
        <v>130304</v>
      </c>
      <c r="B107" s="2" t="s">
        <v>102</v>
      </c>
      <c r="C107" s="2" t="s">
        <v>222</v>
      </c>
      <c r="D107" s="2" t="s">
        <v>385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  <c r="L107" s="19">
        <f>+Recupera_PN_ACUM[[#This Row],[10-06-2020]]-Recupera_PN_ACUM[[#This Row],[09-06-2020]]</f>
        <v>0</v>
      </c>
      <c r="M107" s="19">
        <f>+Recupera_PN_ACUM[[#This Row],[11-06-2020]]-Recupera_PN_ACUM[[#This Row],[10-06-2020]]</f>
        <v>0</v>
      </c>
    </row>
    <row r="108" spans="1:13" ht="24">
      <c r="A108">
        <v>120104</v>
      </c>
      <c r="B108" s="2" t="s">
        <v>191</v>
      </c>
      <c r="C108" s="2" t="s">
        <v>289</v>
      </c>
      <c r="D108" s="2" t="s">
        <v>341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  <c r="L108" s="19">
        <f>+Recupera_PN_ACUM[[#This Row],[10-06-2020]]-Recupera_PN_ACUM[[#This Row],[09-06-2020]]</f>
        <v>0</v>
      </c>
      <c r="M108" s="19">
        <f>+Recupera_PN_ACUM[[#This Row],[11-06-2020]]-Recupera_PN_ACUM[[#This Row],[10-06-2020]]</f>
        <v>0</v>
      </c>
    </row>
    <row r="109" spans="1:13" ht="24">
      <c r="A109">
        <v>120304</v>
      </c>
      <c r="B109" s="2" t="s">
        <v>191</v>
      </c>
      <c r="C109" s="2" t="s">
        <v>380</v>
      </c>
      <c r="D109" s="2" t="s">
        <v>386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  <c r="L109" s="19">
        <f>+Recupera_PN_ACUM[[#This Row],[10-06-2020]]-Recupera_PN_ACUM[[#This Row],[09-06-2020]]</f>
        <v>0</v>
      </c>
      <c r="M109" s="19">
        <f>+Recupera_PN_ACUM[[#This Row],[11-06-2020]]-Recupera_PN_ACUM[[#This Row],[10-06-2020]]</f>
        <v>0</v>
      </c>
    </row>
    <row r="110" spans="1:13" ht="14.25">
      <c r="A110">
        <v>90502</v>
      </c>
      <c r="B110" s="2" t="s">
        <v>114</v>
      </c>
      <c r="C110" s="2" t="s">
        <v>308</v>
      </c>
      <c r="D110" s="2" t="s">
        <v>491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  <c r="L110" s="19">
        <f>+Recupera_PN_ACUM[[#This Row],[10-06-2020]]-Recupera_PN_ACUM[[#This Row],[09-06-2020]]</f>
        <v>0</v>
      </c>
      <c r="M110" s="19">
        <f>+Recupera_PN_ACUM[[#This Row],[11-06-2020]]-Recupera_PN_ACUM[[#This Row],[10-06-2020]]</f>
        <v>0</v>
      </c>
    </row>
    <row r="111" spans="1:13" ht="24">
      <c r="A111">
        <v>120105</v>
      </c>
      <c r="B111" s="2" t="s">
        <v>191</v>
      </c>
      <c r="C111" s="2" t="s">
        <v>289</v>
      </c>
      <c r="D111" s="2" t="s">
        <v>492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  <c r="L111" s="19">
        <f>+Recupera_PN_ACUM[[#This Row],[10-06-2020]]-Recupera_PN_ACUM[[#This Row],[09-06-2020]]</f>
        <v>0</v>
      </c>
      <c r="M111" s="19">
        <f>+Recupera_PN_ACUM[[#This Row],[11-06-2020]]-Recupera_PN_ACUM[[#This Row],[10-06-2020]]</f>
        <v>0</v>
      </c>
    </row>
    <row r="112" spans="1:13" ht="24">
      <c r="A112">
        <v>120401</v>
      </c>
      <c r="B112" s="2" t="s">
        <v>191</v>
      </c>
      <c r="C112" s="2" t="s">
        <v>493</v>
      </c>
      <c r="D112" s="2" t="s">
        <v>494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  <c r="L112" s="19">
        <f>+Recupera_PN_ACUM[[#This Row],[10-06-2020]]-Recupera_PN_ACUM[[#This Row],[09-06-2020]]</f>
        <v>0</v>
      </c>
      <c r="M112" s="19">
        <f>+Recupera_PN_ACUM[[#This Row],[11-06-2020]]-Recupera_PN_ACUM[[#This Row],[10-06-2020]]</f>
        <v>0</v>
      </c>
    </row>
    <row r="113" spans="1:13" ht="14.25">
      <c r="A113">
        <v>60402</v>
      </c>
      <c r="B113" s="2" t="s">
        <v>158</v>
      </c>
      <c r="C113" s="2" t="s">
        <v>332</v>
      </c>
      <c r="D113" s="2" t="s">
        <v>495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  <c r="L113" s="19">
        <f>+Recupera_PN_ACUM[[#This Row],[10-06-2020]]-Recupera_PN_ACUM[[#This Row],[09-06-2020]]</f>
        <v>0</v>
      </c>
      <c r="M113" s="19">
        <f>+Recupera_PN_ACUM[[#This Row],[11-06-2020]]-Recupera_PN_ACUM[[#This Row],[10-06-2020]]</f>
        <v>1</v>
      </c>
    </row>
    <row r="114" spans="1:13" ht="24">
      <c r="A114">
        <v>120504</v>
      </c>
      <c r="B114" s="2" t="s">
        <v>191</v>
      </c>
      <c r="C114" s="2" t="s">
        <v>447</v>
      </c>
      <c r="D114" s="2" t="s">
        <v>496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  <c r="L114" s="19">
        <f>+Recupera_PN_ACUM[[#This Row],[10-06-2020]]-Recupera_PN_ACUM[[#This Row],[09-06-2020]]</f>
        <v>0</v>
      </c>
      <c r="M114" s="19">
        <f>+Recupera_PN_ACUM[[#This Row],[11-06-2020]]-Recupera_PN_ACUM[[#This Row],[10-06-2020]]</f>
        <v>0</v>
      </c>
    </row>
    <row r="115" spans="1:13" ht="14.25">
      <c r="A115">
        <v>90302</v>
      </c>
      <c r="B115" s="2" t="s">
        <v>114</v>
      </c>
      <c r="C115" s="2" t="s">
        <v>284</v>
      </c>
      <c r="D115" s="2" t="s">
        <v>497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  <c r="L115" s="19">
        <f>+Recupera_PN_ACUM[[#This Row],[10-06-2020]]-Recupera_PN_ACUM[[#This Row],[09-06-2020]]</f>
        <v>0</v>
      </c>
      <c r="M115" s="19">
        <f>+Recupera_PN_ACUM[[#This Row],[11-06-2020]]-Recupera_PN_ACUM[[#This Row],[10-06-2020]]</f>
        <v>0</v>
      </c>
    </row>
    <row r="116" spans="1:13" ht="24">
      <c r="A116">
        <v>120305</v>
      </c>
      <c r="B116" s="2" t="s">
        <v>191</v>
      </c>
      <c r="C116" s="2" t="s">
        <v>380</v>
      </c>
      <c r="D116" s="2" t="s">
        <v>498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  <c r="L116" s="19">
        <f>+Recupera_PN_ACUM[[#This Row],[10-06-2020]]-Recupera_PN_ACUM[[#This Row],[09-06-2020]]</f>
        <v>0</v>
      </c>
      <c r="M116" s="19">
        <f>+Recupera_PN_ACUM[[#This Row],[11-06-2020]]-Recupera_PN_ACUM[[#This Row],[10-06-2020]]</f>
        <v>0</v>
      </c>
    </row>
    <row r="117" spans="1:13" ht="14.25">
      <c r="A117">
        <v>41402</v>
      </c>
      <c r="B117" s="2" t="s">
        <v>154</v>
      </c>
      <c r="C117" s="2" t="s">
        <v>373</v>
      </c>
      <c r="D117" s="2" t="s">
        <v>499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  <c r="L117" s="19">
        <f>+Recupera_PN_ACUM[[#This Row],[10-06-2020]]-Recupera_PN_ACUM[[#This Row],[09-06-2020]]</f>
        <v>0</v>
      </c>
      <c r="M117" s="19">
        <f>+Recupera_PN_ACUM[[#This Row],[11-06-2020]]-Recupera_PN_ACUM[[#This Row],[10-06-2020]]</f>
        <v>3</v>
      </c>
    </row>
    <row r="118" spans="1:13" ht="14.25">
      <c r="A118">
        <v>130108</v>
      </c>
      <c r="B118" s="2" t="s">
        <v>102</v>
      </c>
      <c r="C118" s="2" t="s">
        <v>103</v>
      </c>
      <c r="D118" s="2" t="s">
        <v>157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  <c r="L118" s="19">
        <f>+Recupera_PN_ACUM[[#This Row],[10-06-2020]]-Recupera_PN_ACUM[[#This Row],[09-06-2020]]</f>
        <v>0</v>
      </c>
      <c r="M118" s="19">
        <f>+Recupera_PN_ACUM[[#This Row],[11-06-2020]]-Recupera_PN_ACUM[[#This Row],[10-06-2020]]</f>
        <v>0</v>
      </c>
    </row>
    <row r="119" spans="1:13" ht="14.25">
      <c r="A119">
        <v>41303</v>
      </c>
      <c r="B119" s="2" t="s">
        <v>154</v>
      </c>
      <c r="C119" s="2" t="s">
        <v>441</v>
      </c>
      <c r="D119" s="2" t="s">
        <v>500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  <c r="L119" s="19">
        <f>+Recupera_PN_ACUM[[#This Row],[10-06-2020]]-Recupera_PN_ACUM[[#This Row],[09-06-2020]]</f>
        <v>0</v>
      </c>
      <c r="M119" s="19">
        <f>+Recupera_PN_ACUM[[#This Row],[11-06-2020]]-Recupera_PN_ACUM[[#This Row],[10-06-2020]]</f>
        <v>0</v>
      </c>
    </row>
    <row r="120" spans="1:13" ht="14.25">
      <c r="A120">
        <v>130401</v>
      </c>
      <c r="B120" s="2" t="s">
        <v>102</v>
      </c>
      <c r="C120" s="2" t="s">
        <v>259</v>
      </c>
      <c r="D120" s="2" t="s">
        <v>260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  <c r="L120" s="19">
        <f>+Recupera_PN_ACUM[[#This Row],[10-06-2020]]-Recupera_PN_ACUM[[#This Row],[09-06-2020]]</f>
        <v>0</v>
      </c>
      <c r="M120" s="19">
        <f>+Recupera_PN_ACUM[[#This Row],[11-06-2020]]-Recupera_PN_ACUM[[#This Row],[10-06-2020]]</f>
        <v>1</v>
      </c>
    </row>
    <row r="121" spans="1:13" ht="14.25">
      <c r="A121">
        <v>10201</v>
      </c>
      <c r="B121" s="2" t="s">
        <v>163</v>
      </c>
      <c r="C121" s="2" t="s">
        <v>164</v>
      </c>
      <c r="D121" s="2" t="s">
        <v>165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  <c r="L121" s="19">
        <f>+Recupera_PN_ACUM[[#This Row],[10-06-2020]]-Recupera_PN_ACUM[[#This Row],[09-06-2020]]</f>
        <v>0</v>
      </c>
      <c r="M121" s="19">
        <f>+Recupera_PN_ACUM[[#This Row],[11-06-2020]]-Recupera_PN_ACUM[[#This Row],[10-06-2020]]</f>
        <v>0</v>
      </c>
    </row>
    <row r="122" spans="1:13" ht="14.25">
      <c r="A122">
        <v>50103</v>
      </c>
      <c r="B122" s="2" t="s">
        <v>151</v>
      </c>
      <c r="C122" s="2" t="s">
        <v>269</v>
      </c>
      <c r="D122" s="2" t="s">
        <v>269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  <c r="L122" s="19">
        <f>+Recupera_PN_ACUM[[#This Row],[10-06-2020]]-Recupera_PN_ACUM[[#This Row],[09-06-2020]]</f>
        <v>0</v>
      </c>
      <c r="M122" s="19">
        <f>+Recupera_PN_ACUM[[#This Row],[11-06-2020]]-Recupera_PN_ACUM[[#This Row],[10-06-2020]]</f>
        <v>0</v>
      </c>
    </row>
    <row r="123" spans="1:13" ht="14.25">
      <c r="A123">
        <v>60202</v>
      </c>
      <c r="B123" s="2" t="s">
        <v>158</v>
      </c>
      <c r="C123" s="2" t="s">
        <v>350</v>
      </c>
      <c r="D123" s="2" t="s">
        <v>134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  <c r="L123" s="19">
        <f>+Recupera_PN_ACUM[[#This Row],[10-06-2020]]-Recupera_PN_ACUM[[#This Row],[09-06-2020]]</f>
        <v>0</v>
      </c>
      <c r="M123" s="19">
        <f>+Recupera_PN_ACUM[[#This Row],[11-06-2020]]-Recupera_PN_ACUM[[#This Row],[10-06-2020]]</f>
        <v>0</v>
      </c>
    </row>
    <row r="124" spans="1:13" ht="14.25">
      <c r="A124">
        <v>80501</v>
      </c>
      <c r="B124" s="2" t="s">
        <v>99</v>
      </c>
      <c r="C124" s="2" t="s">
        <v>134</v>
      </c>
      <c r="D124" s="2" t="s">
        <v>135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  <c r="L124" s="19">
        <f>+Recupera_PN_ACUM[[#This Row],[10-06-2020]]-Recupera_PN_ACUM[[#This Row],[09-06-2020]]</f>
        <v>0</v>
      </c>
      <c r="M124" s="19">
        <f>+Recupera_PN_ACUM[[#This Row],[11-06-2020]]-Recupera_PN_ACUM[[#This Row],[10-06-2020]]</f>
        <v>0</v>
      </c>
    </row>
    <row r="125" spans="1:13" ht="14.25">
      <c r="A125">
        <v>130405</v>
      </c>
      <c r="B125" s="2" t="s">
        <v>102</v>
      </c>
      <c r="C125" s="2" t="s">
        <v>259</v>
      </c>
      <c r="D125" s="2" t="s">
        <v>501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  <c r="L125" s="19">
        <f>+Recupera_PN_ACUM[[#This Row],[10-06-2020]]-Recupera_PN_ACUM[[#This Row],[09-06-2020]]</f>
        <v>0</v>
      </c>
      <c r="M125" s="19">
        <f>+Recupera_PN_ACUM[[#This Row],[11-06-2020]]-Recupera_PN_ACUM[[#This Row],[10-06-2020]]</f>
        <v>2</v>
      </c>
    </row>
    <row r="126" spans="1:13" ht="24">
      <c r="A126">
        <v>120301</v>
      </c>
      <c r="B126" s="2" t="s">
        <v>191</v>
      </c>
      <c r="C126" s="2" t="s">
        <v>380</v>
      </c>
      <c r="D126" s="2" t="s">
        <v>387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  <c r="L126" s="19">
        <f>+Recupera_PN_ACUM[[#This Row],[10-06-2020]]-Recupera_PN_ACUM[[#This Row],[09-06-2020]]</f>
        <v>0</v>
      </c>
      <c r="M126" s="19">
        <f>+Recupera_PN_ACUM[[#This Row],[11-06-2020]]-Recupera_PN_ACUM[[#This Row],[10-06-2020]]</f>
        <v>0</v>
      </c>
    </row>
    <row r="127" spans="1:13" ht="14.25">
      <c r="A127">
        <v>20604</v>
      </c>
      <c r="B127" s="2" t="s">
        <v>212</v>
      </c>
      <c r="C127" s="2" t="s">
        <v>213</v>
      </c>
      <c r="D127" s="2" t="s">
        <v>320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  <c r="L127" s="19">
        <f>+Recupera_PN_ACUM[[#This Row],[10-06-2020]]-Recupera_PN_ACUM[[#This Row],[09-06-2020]]</f>
        <v>0</v>
      </c>
      <c r="M127" s="19">
        <f>+Recupera_PN_ACUM[[#This Row],[11-06-2020]]-Recupera_PN_ACUM[[#This Row],[10-06-2020]]</f>
        <v>0</v>
      </c>
    </row>
    <row r="128" spans="1:13" ht="14.25">
      <c r="A128">
        <v>80601</v>
      </c>
      <c r="B128" s="2" t="s">
        <v>99</v>
      </c>
      <c r="C128" s="2" t="s">
        <v>471</v>
      </c>
      <c r="D128" s="2" t="s">
        <v>502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  <c r="L128" s="19">
        <f>+Recupera_PN_ACUM[[#This Row],[10-06-2020]]-Recupera_PN_ACUM[[#This Row],[09-06-2020]]</f>
        <v>0</v>
      </c>
      <c r="M128" s="19">
        <f>+Recupera_PN_ACUM[[#This Row],[11-06-2020]]-Recupera_PN_ACUM[[#This Row],[10-06-2020]]</f>
        <v>0</v>
      </c>
    </row>
    <row r="129" spans="1:13" ht="14.25">
      <c r="A129">
        <v>40604</v>
      </c>
      <c r="B129" s="2" t="s">
        <v>154</v>
      </c>
      <c r="C129" s="2" t="s">
        <v>171</v>
      </c>
      <c r="D129" s="2" t="s">
        <v>154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  <c r="L129" s="19">
        <f>+Recupera_PN_ACUM[[#This Row],[10-06-2020]]-Recupera_PN_ACUM[[#This Row],[09-06-2020]]</f>
        <v>0</v>
      </c>
      <c r="M129" s="19">
        <f>+Recupera_PN_ACUM[[#This Row],[11-06-2020]]-Recupera_PN_ACUM[[#This Row],[10-06-2020]]</f>
        <v>0</v>
      </c>
    </row>
    <row r="130" spans="1:13" ht="14.25">
      <c r="A130">
        <v>10301</v>
      </c>
      <c r="B130" s="2" t="s">
        <v>163</v>
      </c>
      <c r="C130" s="2" t="s">
        <v>167</v>
      </c>
      <c r="D130" s="2" t="s">
        <v>168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  <c r="L130" s="19">
        <f>+Recupera_PN_ACUM[[#This Row],[10-06-2020]]-Recupera_PN_ACUM[[#This Row],[09-06-2020]]</f>
        <v>0</v>
      </c>
      <c r="M130" s="19">
        <f>+Recupera_PN_ACUM[[#This Row],[11-06-2020]]-Recupera_PN_ACUM[[#This Row],[10-06-2020]]</f>
        <v>0</v>
      </c>
    </row>
    <row r="131" spans="1:13" ht="14.25">
      <c r="A131">
        <v>90203</v>
      </c>
      <c r="B131" s="2" t="s">
        <v>114</v>
      </c>
      <c r="C131" s="2" t="s">
        <v>435</v>
      </c>
      <c r="D131" s="2" t="s">
        <v>503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  <c r="L131" s="19">
        <f>+Recupera_PN_ACUM[[#This Row],[10-06-2020]]-Recupera_PN_ACUM[[#This Row],[09-06-2020]]</f>
        <v>0</v>
      </c>
      <c r="M131" s="19">
        <f>+Recupera_PN_ACUM[[#This Row],[11-06-2020]]-Recupera_PN_ACUM[[#This Row],[10-06-2020]]</f>
        <v>0</v>
      </c>
    </row>
    <row r="132" spans="1:13" ht="14.25">
      <c r="A132">
        <v>60101</v>
      </c>
      <c r="B132" s="2" t="s">
        <v>158</v>
      </c>
      <c r="C132" s="2" t="s">
        <v>297</v>
      </c>
      <c r="D132" s="2" t="s">
        <v>321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  <c r="L132" s="19">
        <f>+Recupera_PN_ACUM[[#This Row],[10-06-2020]]-Recupera_PN_ACUM[[#This Row],[09-06-2020]]</f>
        <v>0</v>
      </c>
      <c r="M132" s="19">
        <f>+Recupera_PN_ACUM[[#This Row],[11-06-2020]]-Recupera_PN_ACUM[[#This Row],[10-06-2020]]</f>
        <v>0</v>
      </c>
    </row>
    <row r="133" spans="1:13" ht="14.25">
      <c r="A133">
        <v>60203</v>
      </c>
      <c r="B133" s="2" t="s">
        <v>158</v>
      </c>
      <c r="C133" s="2" t="s">
        <v>350</v>
      </c>
      <c r="D133" s="2" t="s">
        <v>504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  <c r="L133" s="19">
        <f>+Recupera_PN_ACUM[[#This Row],[10-06-2020]]-Recupera_PN_ACUM[[#This Row],[09-06-2020]]</f>
        <v>0</v>
      </c>
      <c r="M133" s="19">
        <f>+Recupera_PN_ACUM[[#This Row],[11-06-2020]]-Recupera_PN_ACUM[[#This Row],[10-06-2020]]</f>
        <v>0</v>
      </c>
    </row>
    <row r="134" spans="1:13" ht="14.25">
      <c r="A134">
        <v>70405</v>
      </c>
      <c r="B134" s="2" t="s">
        <v>268</v>
      </c>
      <c r="C134" s="2" t="s">
        <v>328</v>
      </c>
      <c r="D134" s="2" t="s">
        <v>505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  <c r="L134" s="19">
        <f>+Recupera_PN_ACUM[[#This Row],[10-06-2020]]-Recupera_PN_ACUM[[#This Row],[09-06-2020]]</f>
        <v>0</v>
      </c>
      <c r="M134" s="19">
        <f>+Recupera_PN_ACUM[[#This Row],[11-06-2020]]-Recupera_PN_ACUM[[#This Row],[10-06-2020]]</f>
        <v>0</v>
      </c>
    </row>
    <row r="135" spans="1:13" ht="14.25">
      <c r="A135">
        <v>60702</v>
      </c>
      <c r="B135" s="2" t="s">
        <v>158</v>
      </c>
      <c r="C135" s="2" t="s">
        <v>353</v>
      </c>
      <c r="D135" s="2" t="s">
        <v>444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  <c r="L135" s="19">
        <f>+Recupera_PN_ACUM[[#This Row],[10-06-2020]]-Recupera_PN_ACUM[[#This Row],[09-06-2020]]</f>
        <v>0</v>
      </c>
      <c r="M135" s="19">
        <f>+Recupera_PN_ACUM[[#This Row],[11-06-2020]]-Recupera_PN_ACUM[[#This Row],[10-06-2020]]</f>
        <v>0</v>
      </c>
    </row>
    <row r="136" spans="1:13" ht="14.25">
      <c r="A136">
        <v>130305</v>
      </c>
      <c r="B136" s="2" t="s">
        <v>102</v>
      </c>
      <c r="C136" s="2" t="s">
        <v>222</v>
      </c>
      <c r="D136" s="2" t="s">
        <v>506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  <c r="L136" s="19">
        <f>+Recupera_PN_ACUM[[#This Row],[10-06-2020]]-Recupera_PN_ACUM[[#This Row],[09-06-2020]]</f>
        <v>0</v>
      </c>
      <c r="M136" s="19">
        <f>+Recupera_PN_ACUM[[#This Row],[11-06-2020]]-Recupera_PN_ACUM[[#This Row],[10-06-2020]]</f>
        <v>0</v>
      </c>
    </row>
    <row r="137" spans="1:13" ht="14.25">
      <c r="A137">
        <v>130306</v>
      </c>
      <c r="B137" s="2" t="s">
        <v>102</v>
      </c>
      <c r="C137" s="2" t="s">
        <v>222</v>
      </c>
      <c r="D137" s="2" t="s">
        <v>507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  <c r="L137" s="19">
        <f>+Recupera_PN_ACUM[[#This Row],[10-06-2020]]-Recupera_PN_ACUM[[#This Row],[09-06-2020]]</f>
        <v>0</v>
      </c>
      <c r="M137" s="19">
        <f>+Recupera_PN_ACUM[[#This Row],[11-06-2020]]-Recupera_PN_ACUM[[#This Row],[10-06-2020]]</f>
        <v>0</v>
      </c>
    </row>
    <row r="138" spans="1:13" ht="14.25">
      <c r="A138">
        <v>30105</v>
      </c>
      <c r="B138" s="2" t="s">
        <v>144</v>
      </c>
      <c r="C138" s="2" t="s">
        <v>144</v>
      </c>
      <c r="D138" s="2" t="s">
        <v>508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  <c r="L138" s="19">
        <f>+Recupera_PN_ACUM[[#This Row],[10-06-2020]]-Recupera_PN_ACUM[[#This Row],[09-06-2020]]</f>
        <v>0</v>
      </c>
      <c r="M138" s="19">
        <f>+Recupera_PN_ACUM[[#This Row],[11-06-2020]]-Recupera_PN_ACUM[[#This Row],[10-06-2020]]</f>
        <v>0</v>
      </c>
    </row>
    <row r="139" spans="1:13" ht="24">
      <c r="A139">
        <v>110101</v>
      </c>
      <c r="B139" s="2" t="s">
        <v>188</v>
      </c>
      <c r="C139" s="2" t="s">
        <v>189</v>
      </c>
      <c r="D139" s="2" t="s">
        <v>207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  <c r="L139" s="19">
        <f>+Recupera_PN_ACUM[[#This Row],[10-06-2020]]-Recupera_PN_ACUM[[#This Row],[09-06-2020]]</f>
        <v>0</v>
      </c>
      <c r="M139" s="19">
        <f>+Recupera_PN_ACUM[[#This Row],[11-06-2020]]-Recupera_PN_ACUM[[#This Row],[10-06-2020]]</f>
        <v>0</v>
      </c>
    </row>
    <row r="140" spans="1:13" ht="14.25">
      <c r="A140">
        <v>40603</v>
      </c>
      <c r="B140" s="2" t="s">
        <v>154</v>
      </c>
      <c r="C140" s="2" t="s">
        <v>171</v>
      </c>
      <c r="D140" s="2" t="s">
        <v>388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  <c r="L140" s="19">
        <f>+Recupera_PN_ACUM[[#This Row],[10-06-2020]]-Recupera_PN_ACUM[[#This Row],[09-06-2020]]</f>
        <v>0</v>
      </c>
      <c r="M140" s="19">
        <f>+Recupera_PN_ACUM[[#This Row],[11-06-2020]]-Recupera_PN_ACUM[[#This Row],[10-06-2020]]</f>
        <v>0</v>
      </c>
    </row>
    <row r="141" spans="1:13" ht="14.25">
      <c r="A141">
        <v>10208</v>
      </c>
      <c r="B141" s="2" t="s">
        <v>163</v>
      </c>
      <c r="C141" s="2" t="s">
        <v>164</v>
      </c>
      <c r="D141" s="2" t="s">
        <v>509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  <c r="L141" s="19">
        <f>+Recupera_PN_ACUM[[#This Row],[10-06-2020]]-Recupera_PN_ACUM[[#This Row],[09-06-2020]]</f>
        <v>0</v>
      </c>
      <c r="M141" s="19">
        <f>+Recupera_PN_ACUM[[#This Row],[11-06-2020]]-Recupera_PN_ACUM[[#This Row],[10-06-2020]]</f>
        <v>1</v>
      </c>
    </row>
    <row r="142" spans="1:13" ht="14.25">
      <c r="A142">
        <v>20603</v>
      </c>
      <c r="B142" s="2" t="s">
        <v>212</v>
      </c>
      <c r="C142" s="2" t="s">
        <v>213</v>
      </c>
      <c r="D142" s="2" t="s">
        <v>212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  <c r="L142" s="19">
        <f>+Recupera_PN_ACUM[[#This Row],[10-06-2020]]-Recupera_PN_ACUM[[#This Row],[09-06-2020]]</f>
        <v>0</v>
      </c>
      <c r="M142" s="19">
        <f>+Recupera_PN_ACUM[[#This Row],[11-06-2020]]-Recupera_PN_ACUM[[#This Row],[10-06-2020]]</f>
        <v>0</v>
      </c>
    </row>
    <row r="143" spans="1:13" ht="14.25">
      <c r="A143">
        <v>30302</v>
      </c>
      <c r="B143" s="2" t="s">
        <v>144</v>
      </c>
      <c r="C143" s="2" t="s">
        <v>424</v>
      </c>
      <c r="D143" s="2" t="s">
        <v>510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  <c r="L143" s="19">
        <f>+Recupera_PN_ACUM[[#This Row],[10-06-2020]]-Recupera_PN_ACUM[[#This Row],[09-06-2020]]</f>
        <v>0</v>
      </c>
      <c r="M143" s="19">
        <f>+Recupera_PN_ACUM[[#This Row],[11-06-2020]]-Recupera_PN_ACUM[[#This Row],[10-06-2020]]</f>
        <v>0</v>
      </c>
    </row>
    <row r="144" spans="1:13" ht="24">
      <c r="A144">
        <v>80507</v>
      </c>
      <c r="B144" s="2" t="s">
        <v>99</v>
      </c>
      <c r="C144" s="2" t="s">
        <v>134</v>
      </c>
      <c r="D144" s="2" t="s">
        <v>201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  <c r="L144" s="19">
        <f>+Recupera_PN_ACUM[[#This Row],[10-06-2020]]-Recupera_PN_ACUM[[#This Row],[09-06-2020]]</f>
        <v>0</v>
      </c>
      <c r="M144" s="19">
        <f>+Recupera_PN_ACUM[[#This Row],[11-06-2020]]-Recupera_PN_ACUM[[#This Row],[10-06-2020]]</f>
        <v>0</v>
      </c>
    </row>
    <row r="145" spans="1:13" ht="24">
      <c r="A145">
        <v>50209</v>
      </c>
      <c r="B145" s="2" t="s">
        <v>151</v>
      </c>
      <c r="C145" s="2" t="s">
        <v>152</v>
      </c>
      <c r="D145" s="2" t="s">
        <v>211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  <c r="L145" s="19">
        <f>+Recupera_PN_ACUM[[#This Row],[10-06-2020]]-Recupera_PN_ACUM[[#This Row],[09-06-2020]]</f>
        <v>0</v>
      </c>
      <c r="M145" s="19">
        <f>+Recupera_PN_ACUM[[#This Row],[11-06-2020]]-Recupera_PN_ACUM[[#This Row],[10-06-2020]]</f>
        <v>0</v>
      </c>
    </row>
    <row r="146" spans="1:13" ht="14.25">
      <c r="A146">
        <v>40303</v>
      </c>
      <c r="B146" s="2" t="s">
        <v>154</v>
      </c>
      <c r="C146" s="2" t="s">
        <v>253</v>
      </c>
      <c r="D146" s="2" t="s">
        <v>511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  <c r="L146" s="19">
        <f>+Recupera_PN_ACUM[[#This Row],[10-06-2020]]-Recupera_PN_ACUM[[#This Row],[09-06-2020]]</f>
        <v>0</v>
      </c>
      <c r="M146" s="19">
        <f>+Recupera_PN_ACUM[[#This Row],[11-06-2020]]-Recupera_PN_ACUM[[#This Row],[10-06-2020]]</f>
        <v>0</v>
      </c>
    </row>
    <row r="147" spans="1:13" ht="14.25">
      <c r="A147">
        <v>70404</v>
      </c>
      <c r="B147" s="2" t="s">
        <v>268</v>
      </c>
      <c r="C147" s="2" t="s">
        <v>328</v>
      </c>
      <c r="D147" s="2" t="s">
        <v>389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  <c r="L147" s="19">
        <f>+Recupera_PN_ACUM[[#This Row],[10-06-2020]]-Recupera_PN_ACUM[[#This Row],[09-06-2020]]</f>
        <v>0</v>
      </c>
      <c r="M147" s="19">
        <f>+Recupera_PN_ACUM[[#This Row],[11-06-2020]]-Recupera_PN_ACUM[[#This Row],[10-06-2020]]</f>
        <v>0</v>
      </c>
    </row>
    <row r="148" spans="1:13" ht="14.25">
      <c r="A148">
        <v>90503</v>
      </c>
      <c r="B148" s="2" t="s">
        <v>114</v>
      </c>
      <c r="C148" s="2" t="s">
        <v>308</v>
      </c>
      <c r="D148" s="2" t="s">
        <v>389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  <c r="L148" s="19">
        <f>+Recupera_PN_ACUM[[#This Row],[10-06-2020]]-Recupera_PN_ACUM[[#This Row],[09-06-2020]]</f>
        <v>0</v>
      </c>
      <c r="M148" s="19">
        <f>+Recupera_PN_ACUM[[#This Row],[11-06-2020]]-Recupera_PN_ACUM[[#This Row],[10-06-2020]]</f>
        <v>0</v>
      </c>
    </row>
    <row r="149" spans="1:13" ht="14.25">
      <c r="A149">
        <v>90802</v>
      </c>
      <c r="B149" s="2" t="s">
        <v>114</v>
      </c>
      <c r="C149" s="2" t="s">
        <v>118</v>
      </c>
      <c r="D149" s="2" t="s">
        <v>512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  <c r="L149" s="19">
        <f>+Recupera_PN_ACUM[[#This Row],[10-06-2020]]-Recupera_PN_ACUM[[#This Row],[09-06-2020]]</f>
        <v>0</v>
      </c>
      <c r="M149" s="19">
        <f>+Recupera_PN_ACUM[[#This Row],[11-06-2020]]-Recupera_PN_ACUM[[#This Row],[10-06-2020]]</f>
        <v>0</v>
      </c>
    </row>
    <row r="150" spans="1:13" ht="14.25">
      <c r="A150">
        <v>90607</v>
      </c>
      <c r="B150" s="2" t="s">
        <v>114</v>
      </c>
      <c r="C150" s="2" t="s">
        <v>302</v>
      </c>
      <c r="D150" s="2" t="s">
        <v>303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  <c r="L150" s="19">
        <f>+Recupera_PN_ACUM[[#This Row],[10-06-2020]]-Recupera_PN_ACUM[[#This Row],[09-06-2020]]</f>
        <v>0</v>
      </c>
      <c r="M150" s="19">
        <f>+Recupera_PN_ACUM[[#This Row],[11-06-2020]]-Recupera_PN_ACUM[[#This Row],[10-06-2020]]</f>
        <v>0</v>
      </c>
    </row>
    <row r="151" spans="1:13" ht="14.25">
      <c r="A151">
        <v>30107</v>
      </c>
      <c r="B151" s="2" t="s">
        <v>144</v>
      </c>
      <c r="C151" s="2" t="s">
        <v>144</v>
      </c>
      <c r="D151" s="2" t="s">
        <v>148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  <c r="L151" s="19">
        <f>+Recupera_PN_ACUM[[#This Row],[10-06-2020]]-Recupera_PN_ACUM[[#This Row],[09-06-2020]]</f>
        <v>0</v>
      </c>
      <c r="M151" s="19">
        <f>+Recupera_PN_ACUM[[#This Row],[11-06-2020]]-Recupera_PN_ACUM[[#This Row],[10-06-2020]]</f>
        <v>0</v>
      </c>
    </row>
    <row r="152" spans="1:13" ht="14.25">
      <c r="A152">
        <v>30115</v>
      </c>
      <c r="B152" s="2" t="s">
        <v>144</v>
      </c>
      <c r="C152" s="2" t="s">
        <v>144</v>
      </c>
      <c r="D152" s="2" t="s">
        <v>513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  <c r="L152" s="19">
        <f>+Recupera_PN_ACUM[[#This Row],[10-06-2020]]-Recupera_PN_ACUM[[#This Row],[09-06-2020]]</f>
        <v>0</v>
      </c>
      <c r="M152" s="19">
        <f>+Recupera_PN_ACUM[[#This Row],[11-06-2020]]-Recupera_PN_ACUM[[#This Row],[10-06-2020]]</f>
        <v>0</v>
      </c>
    </row>
    <row r="153" spans="1:13" ht="14.25">
      <c r="A153">
        <v>30502</v>
      </c>
      <c r="B153" s="2" t="s">
        <v>144</v>
      </c>
      <c r="C153" s="2" t="s">
        <v>410</v>
      </c>
      <c r="D153" s="2" t="s">
        <v>514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  <c r="L153" s="19">
        <f>+Recupera_PN_ACUM[[#This Row],[10-06-2020]]-Recupera_PN_ACUM[[#This Row],[09-06-2020]]</f>
        <v>0</v>
      </c>
      <c r="M153" s="19">
        <f>+Recupera_PN_ACUM[[#This Row],[11-06-2020]]-Recupera_PN_ACUM[[#This Row],[10-06-2020]]</f>
        <v>0</v>
      </c>
    </row>
    <row r="154" spans="1:13" ht="14.25">
      <c r="A154">
        <v>50314</v>
      </c>
      <c r="B154" s="2" t="s">
        <v>151</v>
      </c>
      <c r="C154" s="2" t="s">
        <v>181</v>
      </c>
      <c r="D154" s="2" t="s">
        <v>515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  <c r="L154" s="19">
        <f>+Recupera_PN_ACUM[[#This Row],[10-06-2020]]-Recupera_PN_ACUM[[#This Row],[09-06-2020]]</f>
        <v>0</v>
      </c>
      <c r="M154" s="19">
        <f>+Recupera_PN_ACUM[[#This Row],[11-06-2020]]-Recupera_PN_ACUM[[#This Row],[10-06-2020]]</f>
        <v>0</v>
      </c>
    </row>
    <row r="155" spans="1:13" ht="14.25">
      <c r="A155">
        <v>41403</v>
      </c>
      <c r="B155" s="2" t="s">
        <v>154</v>
      </c>
      <c r="C155" s="2" t="s">
        <v>373</v>
      </c>
      <c r="D155" s="2" t="s">
        <v>516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  <c r="L155" s="19">
        <f>+Recupera_PN_ACUM[[#This Row],[10-06-2020]]-Recupera_PN_ACUM[[#This Row],[09-06-2020]]</f>
        <v>0</v>
      </c>
      <c r="M155" s="19">
        <f>+Recupera_PN_ACUM[[#This Row],[11-06-2020]]-Recupera_PN_ACUM[[#This Row],[10-06-2020]]</f>
        <v>5</v>
      </c>
    </row>
    <row r="156" spans="1:13" ht="14.25">
      <c r="A156">
        <v>80805</v>
      </c>
      <c r="B156" s="2" t="s">
        <v>99</v>
      </c>
      <c r="C156" s="2" t="s">
        <v>99</v>
      </c>
      <c r="D156" s="2" t="s">
        <v>109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  <c r="L156" s="19">
        <f>+Recupera_PN_ACUM[[#This Row],[10-06-2020]]-Recupera_PN_ACUM[[#This Row],[09-06-2020]]</f>
        <v>0</v>
      </c>
      <c r="M156" s="19">
        <f>+Recupera_PN_ACUM[[#This Row],[11-06-2020]]-Recupera_PN_ACUM[[#This Row],[10-06-2020]]</f>
        <v>0</v>
      </c>
    </row>
    <row r="157" spans="1:13" ht="14.25">
      <c r="A157">
        <v>40601</v>
      </c>
      <c r="B157" s="2" t="s">
        <v>154</v>
      </c>
      <c r="C157" s="2" t="s">
        <v>171</v>
      </c>
      <c r="D157" s="2" t="s">
        <v>172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  <c r="L157" s="19">
        <f>+Recupera_PN_ACUM[[#This Row],[10-06-2020]]-Recupera_PN_ACUM[[#This Row],[09-06-2020]]</f>
        <v>0</v>
      </c>
      <c r="M157" s="19">
        <f>+Recupera_PN_ACUM[[#This Row],[11-06-2020]]-Recupera_PN_ACUM[[#This Row],[10-06-2020]]</f>
        <v>0</v>
      </c>
    </row>
    <row r="158" spans="1:13" ht="14.25">
      <c r="A158">
        <v>40611</v>
      </c>
      <c r="B158" s="2" t="s">
        <v>154</v>
      </c>
      <c r="C158" s="2" t="s">
        <v>171</v>
      </c>
      <c r="D158" s="2" t="s">
        <v>517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  <c r="L158" s="19">
        <f>+Recupera_PN_ACUM[[#This Row],[10-06-2020]]-Recupera_PN_ACUM[[#This Row],[09-06-2020]]</f>
        <v>0</v>
      </c>
      <c r="M158" s="19">
        <f>+Recupera_PN_ACUM[[#This Row],[11-06-2020]]-Recupera_PN_ACUM[[#This Row],[10-06-2020]]</f>
        <v>0</v>
      </c>
    </row>
    <row r="159" spans="1:13" ht="14.25">
      <c r="A159">
        <v>40612</v>
      </c>
      <c r="B159" s="2" t="s">
        <v>154</v>
      </c>
      <c r="C159" s="2" t="s">
        <v>171</v>
      </c>
      <c r="D159" s="2" t="s">
        <v>518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  <c r="L159" s="19">
        <f>+Recupera_PN_ACUM[[#This Row],[10-06-2020]]-Recupera_PN_ACUM[[#This Row],[09-06-2020]]</f>
        <v>0</v>
      </c>
      <c r="M159" s="19">
        <f>+Recupera_PN_ACUM[[#This Row],[11-06-2020]]-Recupera_PN_ACUM[[#This Row],[10-06-2020]]</f>
        <v>0</v>
      </c>
    </row>
    <row r="160" spans="1:13" ht="24">
      <c r="A160">
        <v>120313</v>
      </c>
      <c r="B160" s="2" t="s">
        <v>191</v>
      </c>
      <c r="C160" s="2" t="s">
        <v>380</v>
      </c>
      <c r="D160" s="2" t="s">
        <v>519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  <c r="L160" s="19">
        <f>+Recupera_PN_ACUM[[#This Row],[10-06-2020]]-Recupera_PN_ACUM[[#This Row],[09-06-2020]]</f>
        <v>0</v>
      </c>
      <c r="M160" s="19">
        <f>+Recupera_PN_ACUM[[#This Row],[11-06-2020]]-Recupera_PN_ACUM[[#This Row],[10-06-2020]]</f>
        <v>2</v>
      </c>
    </row>
    <row r="161" spans="1:13" ht="24">
      <c r="A161">
        <v>120315</v>
      </c>
      <c r="B161" s="2" t="s">
        <v>191</v>
      </c>
      <c r="C161" s="2" t="s">
        <v>380</v>
      </c>
      <c r="D161" s="2" t="s">
        <v>520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  <c r="L161" s="19">
        <f>+Recupera_PN_ACUM[[#This Row],[10-06-2020]]-Recupera_PN_ACUM[[#This Row],[09-06-2020]]</f>
        <v>0</v>
      </c>
      <c r="M161" s="19">
        <f>+Recupera_PN_ACUM[[#This Row],[11-06-2020]]-Recupera_PN_ACUM[[#This Row],[10-06-2020]]</f>
        <v>0</v>
      </c>
    </row>
    <row r="162" spans="1:13" ht="14.25">
      <c r="A162">
        <v>40102</v>
      </c>
      <c r="B162" s="2" t="s">
        <v>154</v>
      </c>
      <c r="C162" s="2" t="s">
        <v>155</v>
      </c>
      <c r="D162" s="2" t="s">
        <v>156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  <c r="L162" s="19">
        <f>+Recupera_PN_ACUM[[#This Row],[10-06-2020]]-Recupera_PN_ACUM[[#This Row],[09-06-2020]]</f>
        <v>0</v>
      </c>
      <c r="M162" s="19">
        <f>+Recupera_PN_ACUM[[#This Row],[11-06-2020]]-Recupera_PN_ACUM[[#This Row],[10-06-2020]]</f>
        <v>0</v>
      </c>
    </row>
    <row r="163" spans="1:13" ht="14.25">
      <c r="A163">
        <v>40701</v>
      </c>
      <c r="B163" s="2" t="s">
        <v>154</v>
      </c>
      <c r="C163" s="2" t="s">
        <v>286</v>
      </c>
      <c r="D163" s="2" t="s">
        <v>287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  <c r="L163" s="19">
        <f>+Recupera_PN_ACUM[[#This Row],[10-06-2020]]-Recupera_PN_ACUM[[#This Row],[09-06-2020]]</f>
        <v>0</v>
      </c>
      <c r="M163" s="19">
        <f>+Recupera_PN_ACUM[[#This Row],[11-06-2020]]-Recupera_PN_ACUM[[#This Row],[10-06-2020]]</f>
        <v>0</v>
      </c>
    </row>
    <row r="164" spans="1:13" ht="14.25">
      <c r="A164">
        <v>41007</v>
      </c>
      <c r="B164" s="2" t="s">
        <v>154</v>
      </c>
      <c r="C164" s="2" t="s">
        <v>339</v>
      </c>
      <c r="D164" s="2" t="s">
        <v>521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  <c r="L164" s="19">
        <f>+Recupera_PN_ACUM[[#This Row],[10-06-2020]]-Recupera_PN_ACUM[[#This Row],[09-06-2020]]</f>
        <v>0</v>
      </c>
      <c r="M164" s="19">
        <f>+Recupera_PN_ACUM[[#This Row],[11-06-2020]]-Recupera_PN_ACUM[[#This Row],[10-06-2020]]</f>
        <v>0</v>
      </c>
    </row>
    <row r="165" spans="1:13" ht="14.25">
      <c r="A165">
        <v>80826</v>
      </c>
      <c r="B165" s="2" t="s">
        <v>99</v>
      </c>
      <c r="C165" s="2" t="s">
        <v>99</v>
      </c>
      <c r="D165" s="2" t="s">
        <v>137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  <c r="L165" s="19">
        <f>+Recupera_PN_ACUM[[#This Row],[10-06-2020]]-Recupera_PN_ACUM[[#This Row],[09-06-2020]]</f>
        <v>0</v>
      </c>
      <c r="M165" s="19">
        <f>+Recupera_PN_ACUM[[#This Row],[11-06-2020]]-Recupera_PN_ACUM[[#This Row],[10-06-2020]]</f>
        <v>0</v>
      </c>
    </row>
    <row r="166" spans="1:13" ht="14.25">
      <c r="A166">
        <v>40702</v>
      </c>
      <c r="B166" s="2" t="s">
        <v>154</v>
      </c>
      <c r="C166" s="2" t="s">
        <v>286</v>
      </c>
      <c r="D166" s="2" t="s">
        <v>522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  <c r="L166" s="19">
        <f>+Recupera_PN_ACUM[[#This Row],[10-06-2020]]-Recupera_PN_ACUM[[#This Row],[09-06-2020]]</f>
        <v>0</v>
      </c>
      <c r="M166" s="19">
        <f>+Recupera_PN_ACUM[[#This Row],[11-06-2020]]-Recupera_PN_ACUM[[#This Row],[10-06-2020]]</f>
        <v>0</v>
      </c>
    </row>
    <row r="167" spans="1:13" ht="14.25">
      <c r="A167">
        <v>91010</v>
      </c>
      <c r="B167" s="2" t="s">
        <v>114</v>
      </c>
      <c r="C167" s="2" t="s">
        <v>115</v>
      </c>
      <c r="D167" s="2" t="s">
        <v>261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  <c r="L167" s="19">
        <f>+Recupera_PN_ACUM[[#This Row],[10-06-2020]]-Recupera_PN_ACUM[[#This Row],[09-06-2020]]</f>
        <v>0</v>
      </c>
      <c r="M167" s="19">
        <f>+Recupera_PN_ACUM[[#This Row],[11-06-2020]]-Recupera_PN_ACUM[[#This Row],[10-06-2020]]</f>
        <v>0</v>
      </c>
    </row>
    <row r="168" spans="1:13" ht="14.25">
      <c r="A168">
        <v>90903</v>
      </c>
      <c r="B168" s="2" t="s">
        <v>114</v>
      </c>
      <c r="C168" s="2" t="s">
        <v>181</v>
      </c>
      <c r="D168" s="2" t="s">
        <v>523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  <c r="L168" s="19">
        <f>+Recupera_PN_ACUM[[#This Row],[10-06-2020]]-Recupera_PN_ACUM[[#This Row],[09-06-2020]]</f>
        <v>0</v>
      </c>
      <c r="M168" s="19">
        <f>+Recupera_PN_ACUM[[#This Row],[11-06-2020]]-Recupera_PN_ACUM[[#This Row],[10-06-2020]]</f>
        <v>0</v>
      </c>
    </row>
    <row r="169" spans="1:13" ht="14.25">
      <c r="A169">
        <v>130705</v>
      </c>
      <c r="B169" s="2" t="s">
        <v>102</v>
      </c>
      <c r="C169" s="2" t="s">
        <v>138</v>
      </c>
      <c r="D169" s="2" t="s">
        <v>203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  <c r="L169" s="19">
        <f>+Recupera_PN_ACUM[[#This Row],[10-06-2020]]-Recupera_PN_ACUM[[#This Row],[09-06-2020]]</f>
        <v>0</v>
      </c>
      <c r="M169" s="19">
        <f>+Recupera_PN_ACUM[[#This Row],[11-06-2020]]-Recupera_PN_ACUM[[#This Row],[10-06-2020]]</f>
        <v>0</v>
      </c>
    </row>
    <row r="170" spans="1:13" ht="14.25">
      <c r="A170">
        <v>90307</v>
      </c>
      <c r="B170" s="2" t="s">
        <v>114</v>
      </c>
      <c r="C170" s="2" t="s">
        <v>284</v>
      </c>
      <c r="D170" s="2" t="s">
        <v>524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  <c r="L170" s="19">
        <f>+Recupera_PN_ACUM[[#This Row],[10-06-2020]]-Recupera_PN_ACUM[[#This Row],[09-06-2020]]</f>
        <v>0</v>
      </c>
      <c r="M170" s="19">
        <f>+Recupera_PN_ACUM[[#This Row],[11-06-2020]]-Recupera_PN_ACUM[[#This Row],[10-06-2020]]</f>
        <v>0</v>
      </c>
    </row>
    <row r="171" spans="1:13" ht="24">
      <c r="A171">
        <v>120505</v>
      </c>
      <c r="B171" s="2" t="s">
        <v>191</v>
      </c>
      <c r="C171" s="2" t="s">
        <v>447</v>
      </c>
      <c r="D171" s="2" t="s">
        <v>525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  <c r="L171" s="19">
        <f>+Recupera_PN_ACUM[[#This Row],[10-06-2020]]-Recupera_PN_ACUM[[#This Row],[09-06-2020]]</f>
        <v>0</v>
      </c>
      <c r="M171" s="19">
        <f>+Recupera_PN_ACUM[[#This Row],[11-06-2020]]-Recupera_PN_ACUM[[#This Row],[10-06-2020]]</f>
        <v>0</v>
      </c>
    </row>
    <row r="172" spans="1:13" ht="14.25">
      <c r="A172">
        <v>60604</v>
      </c>
      <c r="B172" s="2" t="s">
        <v>158</v>
      </c>
      <c r="C172" s="2" t="s">
        <v>342</v>
      </c>
      <c r="D172" s="2" t="s">
        <v>343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  <c r="L172" s="19">
        <f>+Recupera_PN_ACUM[[#This Row],[10-06-2020]]-Recupera_PN_ACUM[[#This Row],[09-06-2020]]</f>
        <v>0</v>
      </c>
      <c r="M172" s="19">
        <f>+Recupera_PN_ACUM[[#This Row],[11-06-2020]]-Recupera_PN_ACUM[[#This Row],[10-06-2020]]</f>
        <v>0</v>
      </c>
    </row>
    <row r="173" spans="1:13" ht="14.25">
      <c r="A173">
        <v>90102</v>
      </c>
      <c r="B173" s="2" t="s">
        <v>114</v>
      </c>
      <c r="C173" s="2" t="s">
        <v>197</v>
      </c>
      <c r="D173" s="2" t="s">
        <v>390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  <c r="L173" s="19">
        <f>+Recupera_PN_ACUM[[#This Row],[10-06-2020]]-Recupera_PN_ACUM[[#This Row],[09-06-2020]]</f>
        <v>0</v>
      </c>
      <c r="M173" s="19">
        <f>+Recupera_PN_ACUM[[#This Row],[11-06-2020]]-Recupera_PN_ACUM[[#This Row],[10-06-2020]]</f>
        <v>0</v>
      </c>
    </row>
    <row r="174" spans="1:13" ht="14.25">
      <c r="A174">
        <v>70704</v>
      </c>
      <c r="B174" s="2" t="s">
        <v>268</v>
      </c>
      <c r="C174" s="2" t="s">
        <v>453</v>
      </c>
      <c r="D174" s="2" t="s">
        <v>526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  <c r="L174" s="19">
        <f>+Recupera_PN_ACUM[[#This Row],[10-06-2020]]-Recupera_PN_ACUM[[#This Row],[09-06-2020]]</f>
        <v>0</v>
      </c>
      <c r="M174" s="19">
        <f>+Recupera_PN_ACUM[[#This Row],[11-06-2020]]-Recupera_PN_ACUM[[#This Row],[10-06-2020]]</f>
        <v>0</v>
      </c>
    </row>
    <row r="175" spans="1:13" ht="14.25">
      <c r="A175">
        <v>40513</v>
      </c>
      <c r="B175" s="2" t="s">
        <v>154</v>
      </c>
      <c r="C175" s="2" t="s">
        <v>236</v>
      </c>
      <c r="D175" s="2" t="s">
        <v>527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  <c r="L175" s="19">
        <f>+Recupera_PN_ACUM[[#This Row],[10-06-2020]]-Recupera_PN_ACUM[[#This Row],[09-06-2020]]</f>
        <v>0</v>
      </c>
      <c r="M175" s="19">
        <f>+Recupera_PN_ACUM[[#This Row],[11-06-2020]]-Recupera_PN_ACUM[[#This Row],[10-06-2020]]</f>
        <v>2</v>
      </c>
    </row>
    <row r="176" spans="1:13" ht="14.25">
      <c r="A176">
        <v>70705</v>
      </c>
      <c r="B176" s="2" t="s">
        <v>268</v>
      </c>
      <c r="C176" s="2" t="s">
        <v>453</v>
      </c>
      <c r="D176" s="2" t="s">
        <v>528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  <c r="L176" s="19">
        <f>+Recupera_PN_ACUM[[#This Row],[10-06-2020]]-Recupera_PN_ACUM[[#This Row],[09-06-2020]]</f>
        <v>0</v>
      </c>
      <c r="M176" s="19">
        <f>+Recupera_PN_ACUM[[#This Row],[11-06-2020]]-Recupera_PN_ACUM[[#This Row],[10-06-2020]]</f>
        <v>0</v>
      </c>
    </row>
    <row r="177" spans="1:13" ht="14.25">
      <c r="A177">
        <v>91203</v>
      </c>
      <c r="B177" s="2" t="s">
        <v>114</v>
      </c>
      <c r="C177" s="2" t="s">
        <v>242</v>
      </c>
      <c r="D177" s="2" t="s">
        <v>528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  <c r="L177" s="19">
        <f>+Recupera_PN_ACUM[[#This Row],[10-06-2020]]-Recupera_PN_ACUM[[#This Row],[09-06-2020]]</f>
        <v>0</v>
      </c>
      <c r="M177" s="19">
        <f>+Recupera_PN_ACUM[[#This Row],[11-06-2020]]-Recupera_PN_ACUM[[#This Row],[10-06-2020]]</f>
        <v>0</v>
      </c>
    </row>
    <row r="178" spans="1:13" ht="14.25">
      <c r="A178">
        <v>130307</v>
      </c>
      <c r="B178" s="2" t="s">
        <v>102</v>
      </c>
      <c r="C178" s="2" t="s">
        <v>222</v>
      </c>
      <c r="D178" s="2" t="s">
        <v>528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  <c r="L178" s="19">
        <f>+Recupera_PN_ACUM[[#This Row],[10-06-2020]]-Recupera_PN_ACUM[[#This Row],[09-06-2020]]</f>
        <v>0</v>
      </c>
      <c r="M178" s="19">
        <f>+Recupera_PN_ACUM[[#This Row],[11-06-2020]]-Recupera_PN_ACUM[[#This Row],[10-06-2020]]</f>
        <v>0</v>
      </c>
    </row>
    <row r="179" spans="1:13" ht="14.25">
      <c r="A179">
        <v>60303</v>
      </c>
      <c r="B179" s="2" t="s">
        <v>158</v>
      </c>
      <c r="C179" s="2" t="s">
        <v>406</v>
      </c>
      <c r="D179" s="2" t="s">
        <v>529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  <c r="L179" s="19">
        <f>+Recupera_PN_ACUM[[#This Row],[10-06-2020]]-Recupera_PN_ACUM[[#This Row],[09-06-2020]]</f>
        <v>0</v>
      </c>
      <c r="M179" s="19">
        <f>+Recupera_PN_ACUM[[#This Row],[11-06-2020]]-Recupera_PN_ACUM[[#This Row],[10-06-2020]]</f>
        <v>0</v>
      </c>
    </row>
    <row r="180" spans="1:13" ht="14.25">
      <c r="A180">
        <v>70602</v>
      </c>
      <c r="B180" s="2" t="s">
        <v>268</v>
      </c>
      <c r="C180" s="2" t="s">
        <v>248</v>
      </c>
      <c r="D180" s="2" t="s">
        <v>530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  <c r="L180" s="19">
        <f>+Recupera_PN_ACUM[[#This Row],[10-06-2020]]-Recupera_PN_ACUM[[#This Row],[09-06-2020]]</f>
        <v>0</v>
      </c>
      <c r="M180" s="19">
        <f>+Recupera_PN_ACUM[[#This Row],[11-06-2020]]-Recupera_PN_ACUM[[#This Row],[10-06-2020]]</f>
        <v>0</v>
      </c>
    </row>
    <row r="181" spans="1:13" ht="14.25">
      <c r="A181">
        <v>20403</v>
      </c>
      <c r="B181" s="2" t="s">
        <v>212</v>
      </c>
      <c r="C181" s="2" t="s">
        <v>249</v>
      </c>
      <c r="D181" s="2" t="s">
        <v>531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  <c r="L181" s="19">
        <f>+Recupera_PN_ACUM[[#This Row],[10-06-2020]]-Recupera_PN_ACUM[[#This Row],[09-06-2020]]</f>
        <v>0</v>
      </c>
      <c r="M181" s="19">
        <f>+Recupera_PN_ACUM[[#This Row],[11-06-2020]]-Recupera_PN_ACUM[[#This Row],[10-06-2020]]</f>
        <v>0</v>
      </c>
    </row>
    <row r="182" spans="1:13" ht="14.25">
      <c r="A182">
        <v>60302</v>
      </c>
      <c r="B182" s="2" t="s">
        <v>158</v>
      </c>
      <c r="C182" s="2" t="s">
        <v>406</v>
      </c>
      <c r="D182" s="2" t="s">
        <v>532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  <c r="L182" s="19">
        <f>+Recupera_PN_ACUM[[#This Row],[10-06-2020]]-Recupera_PN_ACUM[[#This Row],[09-06-2020]]</f>
        <v>0</v>
      </c>
      <c r="M182" s="19">
        <f>+Recupera_PN_ACUM[[#This Row],[11-06-2020]]-Recupera_PN_ACUM[[#This Row],[10-06-2020]]</f>
        <v>0</v>
      </c>
    </row>
    <row r="183" spans="1:13" ht="14.25">
      <c r="A183">
        <v>70204</v>
      </c>
      <c r="B183" s="2" t="s">
        <v>268</v>
      </c>
      <c r="C183" s="2" t="s">
        <v>348</v>
      </c>
      <c r="D183" s="2" t="s">
        <v>533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  <c r="L183" s="19">
        <f>+Recupera_PN_ACUM[[#This Row],[10-06-2020]]-Recupera_PN_ACUM[[#This Row],[09-06-2020]]</f>
        <v>0</v>
      </c>
      <c r="M183" s="19">
        <f>+Recupera_PN_ACUM[[#This Row],[11-06-2020]]-Recupera_PN_ACUM[[#This Row],[10-06-2020]]</f>
        <v>0</v>
      </c>
    </row>
    <row r="184" spans="1:13" ht="14.25">
      <c r="A184">
        <v>60304</v>
      </c>
      <c r="B184" s="2" t="s">
        <v>158</v>
      </c>
      <c r="C184" s="2" t="s">
        <v>406</v>
      </c>
      <c r="D184" s="2" t="s">
        <v>534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  <c r="L184" s="19">
        <f>+Recupera_PN_ACUM[[#This Row],[10-06-2020]]-Recupera_PN_ACUM[[#This Row],[09-06-2020]]</f>
        <v>0</v>
      </c>
      <c r="M184" s="19">
        <f>+Recupera_PN_ACUM[[#This Row],[11-06-2020]]-Recupera_PN_ACUM[[#This Row],[10-06-2020]]</f>
        <v>0</v>
      </c>
    </row>
    <row r="185" spans="1:13" ht="14.25">
      <c r="A185">
        <v>70406</v>
      </c>
      <c r="B185" s="2" t="s">
        <v>268</v>
      </c>
      <c r="C185" s="2" t="s">
        <v>328</v>
      </c>
      <c r="D185" s="2" t="s">
        <v>534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  <c r="L185" s="19">
        <f>+Recupera_PN_ACUM[[#This Row],[10-06-2020]]-Recupera_PN_ACUM[[#This Row],[09-06-2020]]</f>
        <v>0</v>
      </c>
      <c r="M185" s="19">
        <f>+Recupera_PN_ACUM[[#This Row],[11-06-2020]]-Recupera_PN_ACUM[[#This Row],[10-06-2020]]</f>
        <v>0</v>
      </c>
    </row>
    <row r="186" spans="1:13" ht="14.25">
      <c r="A186">
        <v>20203</v>
      </c>
      <c r="B186" s="2" t="s">
        <v>212</v>
      </c>
      <c r="C186" s="2" t="s">
        <v>217</v>
      </c>
      <c r="D186" s="2" t="s">
        <v>391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  <c r="L186" s="19">
        <f>+Recupera_PN_ACUM[[#This Row],[10-06-2020]]-Recupera_PN_ACUM[[#This Row],[09-06-2020]]</f>
        <v>0</v>
      </c>
      <c r="M186" s="19">
        <f>+Recupera_PN_ACUM[[#This Row],[11-06-2020]]-Recupera_PN_ACUM[[#This Row],[10-06-2020]]</f>
        <v>0</v>
      </c>
    </row>
    <row r="187" spans="1:13" ht="14.25">
      <c r="A187">
        <v>80802</v>
      </c>
      <c r="B187" s="2" t="s">
        <v>99</v>
      </c>
      <c r="C187" s="2" t="s">
        <v>99</v>
      </c>
      <c r="D187" s="2" t="s">
        <v>112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  <c r="L187" s="19">
        <f>+Recupera_PN_ACUM[[#This Row],[10-06-2020]]-Recupera_PN_ACUM[[#This Row],[09-06-2020]]</f>
        <v>0</v>
      </c>
      <c r="M187" s="19">
        <f>+Recupera_PN_ACUM[[#This Row],[11-06-2020]]-Recupera_PN_ACUM[[#This Row],[10-06-2020]]</f>
        <v>0</v>
      </c>
    </row>
    <row r="188" spans="1:13" ht="14.25">
      <c r="A188">
        <v>60606</v>
      </c>
      <c r="B188" s="2" t="s">
        <v>158</v>
      </c>
      <c r="C188" s="2" t="s">
        <v>342</v>
      </c>
      <c r="D188" s="2" t="s">
        <v>392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  <c r="L188" s="19">
        <f>+Recupera_PN_ACUM[[#This Row],[10-06-2020]]-Recupera_PN_ACUM[[#This Row],[09-06-2020]]</f>
        <v>0</v>
      </c>
      <c r="M188" s="19">
        <f>+Recupera_PN_ACUM[[#This Row],[11-06-2020]]-Recupera_PN_ACUM[[#This Row],[10-06-2020]]</f>
        <v>0</v>
      </c>
    </row>
    <row r="189" spans="1:13" ht="14.25">
      <c r="A189">
        <v>70205</v>
      </c>
      <c r="B189" s="2" t="s">
        <v>268</v>
      </c>
      <c r="C189" s="2" t="s">
        <v>348</v>
      </c>
      <c r="D189" s="2" t="s">
        <v>535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  <c r="L189" s="19">
        <f>+Recupera_PN_ACUM[[#This Row],[10-06-2020]]-Recupera_PN_ACUM[[#This Row],[09-06-2020]]</f>
        <v>0</v>
      </c>
      <c r="M189" s="19">
        <f>+Recupera_PN_ACUM[[#This Row],[11-06-2020]]-Recupera_PN_ACUM[[#This Row],[10-06-2020]]</f>
        <v>0</v>
      </c>
    </row>
    <row r="190" spans="1:13" ht="14.25">
      <c r="A190">
        <v>90204</v>
      </c>
      <c r="B190" s="2" t="s">
        <v>114</v>
      </c>
      <c r="C190" s="2" t="s">
        <v>435</v>
      </c>
      <c r="D190" s="2" t="s">
        <v>536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  <c r="L190" s="19">
        <f>+Recupera_PN_ACUM[[#This Row],[10-06-2020]]-Recupera_PN_ACUM[[#This Row],[09-06-2020]]</f>
        <v>0</v>
      </c>
      <c r="M190" s="19">
        <f>+Recupera_PN_ACUM[[#This Row],[11-06-2020]]-Recupera_PN_ACUM[[#This Row],[10-06-2020]]</f>
        <v>0</v>
      </c>
    </row>
    <row r="191" spans="1:13" ht="14.25">
      <c r="A191">
        <v>20605</v>
      </c>
      <c r="B191" s="2" t="s">
        <v>212</v>
      </c>
      <c r="C191" s="2" t="s">
        <v>213</v>
      </c>
      <c r="D191" s="2" t="s">
        <v>174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  <c r="L191" s="19">
        <f>+Recupera_PN_ACUM[[#This Row],[10-06-2020]]-Recupera_PN_ACUM[[#This Row],[09-06-2020]]</f>
        <v>0</v>
      </c>
      <c r="M191" s="19">
        <f>+Recupera_PN_ACUM[[#This Row],[11-06-2020]]-Recupera_PN_ACUM[[#This Row],[10-06-2020]]</f>
        <v>0</v>
      </c>
    </row>
    <row r="192" spans="1:13" ht="14.25">
      <c r="A192">
        <v>130706</v>
      </c>
      <c r="B192" s="2" t="s">
        <v>102</v>
      </c>
      <c r="C192" s="2" t="s">
        <v>138</v>
      </c>
      <c r="D192" s="2" t="s">
        <v>174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  <c r="L192" s="19">
        <f>+Recupera_PN_ACUM[[#This Row],[10-06-2020]]-Recupera_PN_ACUM[[#This Row],[09-06-2020]]</f>
        <v>0</v>
      </c>
      <c r="M192" s="19">
        <f>+Recupera_PN_ACUM[[#This Row],[11-06-2020]]-Recupera_PN_ACUM[[#This Row],[10-06-2020]]</f>
        <v>0</v>
      </c>
    </row>
    <row r="193" spans="1:13" ht="14.25">
      <c r="A193">
        <v>20502</v>
      </c>
      <c r="B193" s="2" t="s">
        <v>212</v>
      </c>
      <c r="C193" s="2" t="s">
        <v>357</v>
      </c>
      <c r="D193" s="2" t="s">
        <v>537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  <c r="L193" s="19">
        <f>+Recupera_PN_ACUM[[#This Row],[10-06-2020]]-Recupera_PN_ACUM[[#This Row],[09-06-2020]]</f>
        <v>0</v>
      </c>
      <c r="M193" s="19">
        <f>+Recupera_PN_ACUM[[#This Row],[11-06-2020]]-Recupera_PN_ACUM[[#This Row],[10-06-2020]]</f>
        <v>0</v>
      </c>
    </row>
    <row r="194" spans="1:13" ht="14.25">
      <c r="A194">
        <v>70706</v>
      </c>
      <c r="B194" s="2" t="s">
        <v>268</v>
      </c>
      <c r="C194" s="2" t="s">
        <v>453</v>
      </c>
      <c r="D194" s="2" t="s">
        <v>538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  <c r="L194" s="19">
        <f>+Recupera_PN_ACUM[[#This Row],[10-06-2020]]-Recupera_PN_ACUM[[#This Row],[09-06-2020]]</f>
        <v>0</v>
      </c>
      <c r="M194" s="19">
        <f>+Recupera_PN_ACUM[[#This Row],[11-06-2020]]-Recupera_PN_ACUM[[#This Row],[10-06-2020]]</f>
        <v>0</v>
      </c>
    </row>
    <row r="195" spans="1:13" ht="14.25">
      <c r="A195">
        <v>20102</v>
      </c>
      <c r="B195" s="2" t="s">
        <v>212</v>
      </c>
      <c r="C195" s="2" t="s">
        <v>219</v>
      </c>
      <c r="D195" s="2" t="s">
        <v>539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  <c r="L195" s="19">
        <f>+Recupera_PN_ACUM[[#This Row],[10-06-2020]]-Recupera_PN_ACUM[[#This Row],[09-06-2020]]</f>
        <v>0</v>
      </c>
      <c r="M195" s="19">
        <f>+Recupera_PN_ACUM[[#This Row],[11-06-2020]]-Recupera_PN_ACUM[[#This Row],[10-06-2020]]</f>
        <v>0</v>
      </c>
    </row>
    <row r="196" spans="1:13" ht="14.25">
      <c r="A196">
        <v>41304</v>
      </c>
      <c r="B196" s="2" t="s">
        <v>154</v>
      </c>
      <c r="C196" s="2" t="s">
        <v>441</v>
      </c>
      <c r="D196" s="2" t="s">
        <v>539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  <c r="L196" s="19">
        <f>+Recupera_PN_ACUM[[#This Row],[10-06-2020]]-Recupera_PN_ACUM[[#This Row],[09-06-2020]]</f>
        <v>0</v>
      </c>
      <c r="M196" s="19">
        <f>+Recupera_PN_ACUM[[#This Row],[11-06-2020]]-Recupera_PN_ACUM[[#This Row],[10-06-2020]]</f>
        <v>0</v>
      </c>
    </row>
    <row r="197" spans="1:13" ht="14.25">
      <c r="A197">
        <v>90904</v>
      </c>
      <c r="B197" s="2" t="s">
        <v>114</v>
      </c>
      <c r="C197" s="2" t="s">
        <v>181</v>
      </c>
      <c r="D197" s="2" t="s">
        <v>540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  <c r="L197" s="19">
        <f>+Recupera_PN_ACUM[[#This Row],[10-06-2020]]-Recupera_PN_ACUM[[#This Row],[09-06-2020]]</f>
        <v>0</v>
      </c>
      <c r="M197" s="19">
        <f>+Recupera_PN_ACUM[[#This Row],[11-06-2020]]-Recupera_PN_ACUM[[#This Row],[10-06-2020]]</f>
        <v>0</v>
      </c>
    </row>
    <row r="198" spans="1:13" ht="14.25">
      <c r="A198">
        <v>70315</v>
      </c>
      <c r="B198" s="2" t="s">
        <v>268</v>
      </c>
      <c r="C198" s="2" t="s">
        <v>268</v>
      </c>
      <c r="D198" s="2" t="s">
        <v>393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  <c r="L198" s="19">
        <f>+Recupera_PN_ACUM[[#This Row],[10-06-2020]]-Recupera_PN_ACUM[[#This Row],[09-06-2020]]</f>
        <v>0</v>
      </c>
      <c r="M198" s="19">
        <f>+Recupera_PN_ACUM[[#This Row],[11-06-2020]]-Recupera_PN_ACUM[[#This Row],[10-06-2020]]</f>
        <v>0</v>
      </c>
    </row>
    <row r="199" spans="1:13" ht="14.25">
      <c r="A199">
        <v>10206</v>
      </c>
      <c r="B199" s="2" t="s">
        <v>163</v>
      </c>
      <c r="C199" s="2" t="s">
        <v>164</v>
      </c>
      <c r="D199" s="2" t="s">
        <v>175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  <c r="L199" s="19">
        <f>+Recupera_PN_ACUM[[#This Row],[10-06-2020]]-Recupera_PN_ACUM[[#This Row],[09-06-2020]]</f>
        <v>0</v>
      </c>
      <c r="M199" s="19">
        <f>+Recupera_PN_ACUM[[#This Row],[11-06-2020]]-Recupera_PN_ACUM[[#This Row],[10-06-2020]]</f>
        <v>0</v>
      </c>
    </row>
    <row r="200" spans="1:13" ht="14.25">
      <c r="A200">
        <v>70102</v>
      </c>
      <c r="B200" s="2" t="s">
        <v>268</v>
      </c>
      <c r="C200" s="2" t="s">
        <v>400</v>
      </c>
      <c r="D200" s="2" t="s">
        <v>541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  <c r="L200" s="19">
        <f>+Recupera_PN_ACUM[[#This Row],[10-06-2020]]-Recupera_PN_ACUM[[#This Row],[09-06-2020]]</f>
        <v>0</v>
      </c>
      <c r="M200" s="19">
        <f>+Recupera_PN_ACUM[[#This Row],[11-06-2020]]-Recupera_PN_ACUM[[#This Row],[10-06-2020]]</f>
        <v>0</v>
      </c>
    </row>
    <row r="201" spans="1:13" ht="14.25">
      <c r="A201">
        <v>130902</v>
      </c>
      <c r="B201" s="2" t="s">
        <v>102</v>
      </c>
      <c r="C201" s="2" t="s">
        <v>322</v>
      </c>
      <c r="D201" s="2" t="s">
        <v>542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  <c r="L201" s="19">
        <f>+Recupera_PN_ACUM[[#This Row],[10-06-2020]]-Recupera_PN_ACUM[[#This Row],[09-06-2020]]</f>
        <v>0</v>
      </c>
      <c r="M201" s="19">
        <f>+Recupera_PN_ACUM[[#This Row],[11-06-2020]]-Recupera_PN_ACUM[[#This Row],[10-06-2020]]</f>
        <v>0</v>
      </c>
    </row>
    <row r="202" spans="1:13" ht="14.25">
      <c r="A202">
        <v>30203</v>
      </c>
      <c r="B202" s="2" t="s">
        <v>144</v>
      </c>
      <c r="C202" s="2" t="s">
        <v>414</v>
      </c>
      <c r="D202" s="2" t="s">
        <v>543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  <c r="L202" s="19">
        <f>+Recupera_PN_ACUM[[#This Row],[10-06-2020]]-Recupera_PN_ACUM[[#This Row],[09-06-2020]]</f>
        <v>0</v>
      </c>
      <c r="M202" s="19">
        <f>+Recupera_PN_ACUM[[#This Row],[11-06-2020]]-Recupera_PN_ACUM[[#This Row],[10-06-2020]]</f>
        <v>0</v>
      </c>
    </row>
    <row r="203" spans="1:13" ht="14.25">
      <c r="A203">
        <v>30303</v>
      </c>
      <c r="B203" s="2" t="s">
        <v>144</v>
      </c>
      <c r="C203" s="2" t="s">
        <v>424</v>
      </c>
      <c r="D203" s="2" t="s">
        <v>544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  <c r="L203" s="19">
        <f>+Recupera_PN_ACUM[[#This Row],[10-06-2020]]-Recupera_PN_ACUM[[#This Row],[09-06-2020]]</f>
        <v>0</v>
      </c>
      <c r="M203" s="19">
        <f>+Recupera_PN_ACUM[[#This Row],[11-06-2020]]-Recupera_PN_ACUM[[#This Row],[10-06-2020]]</f>
        <v>0</v>
      </c>
    </row>
    <row r="204" spans="1:13" ht="14.25">
      <c r="A204">
        <v>70302</v>
      </c>
      <c r="B204" s="2" t="s">
        <v>268</v>
      </c>
      <c r="C204" s="2" t="s">
        <v>268</v>
      </c>
      <c r="D204" s="2" t="s">
        <v>544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  <c r="L204" s="19">
        <f>+Recupera_PN_ACUM[[#This Row],[10-06-2020]]-Recupera_PN_ACUM[[#This Row],[09-06-2020]]</f>
        <v>0</v>
      </c>
      <c r="M204" s="19">
        <f>+Recupera_PN_ACUM[[#This Row],[11-06-2020]]-Recupera_PN_ACUM[[#This Row],[10-06-2020]]</f>
        <v>0</v>
      </c>
    </row>
    <row r="205" spans="1:13" ht="14.25">
      <c r="A205">
        <v>20302</v>
      </c>
      <c r="B205" s="2" t="s">
        <v>212</v>
      </c>
      <c r="C205" s="2" t="s">
        <v>245</v>
      </c>
      <c r="D205" s="2" t="s">
        <v>344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  <c r="L205" s="19">
        <f>+Recupera_PN_ACUM[[#This Row],[10-06-2020]]-Recupera_PN_ACUM[[#This Row],[09-06-2020]]</f>
        <v>0</v>
      </c>
      <c r="M205" s="19">
        <f>+Recupera_PN_ACUM[[#This Row],[11-06-2020]]-Recupera_PN_ACUM[[#This Row],[10-06-2020]]</f>
        <v>0</v>
      </c>
    </row>
    <row r="206" spans="1:13" ht="14.25">
      <c r="A206">
        <v>70109</v>
      </c>
      <c r="B206" s="2" t="s">
        <v>268</v>
      </c>
      <c r="C206" s="2" t="s">
        <v>400</v>
      </c>
      <c r="D206" s="2" t="s">
        <v>545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  <c r="L206" s="19">
        <f>+Recupera_PN_ACUM[[#This Row],[10-06-2020]]-Recupera_PN_ACUM[[#This Row],[09-06-2020]]</f>
        <v>0</v>
      </c>
      <c r="M206" s="19">
        <f>+Recupera_PN_ACUM[[#This Row],[11-06-2020]]-Recupera_PN_ACUM[[#This Row],[10-06-2020]]</f>
        <v>0</v>
      </c>
    </row>
    <row r="207" spans="1:13" ht="24">
      <c r="A207">
        <v>20108</v>
      </c>
      <c r="B207" s="2" t="s">
        <v>212</v>
      </c>
      <c r="C207" s="2" t="s">
        <v>219</v>
      </c>
      <c r="D207" s="2" t="s">
        <v>546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  <c r="L207" s="19">
        <f>+Recupera_PN_ACUM[[#This Row],[10-06-2020]]-Recupera_PN_ACUM[[#This Row],[09-06-2020]]</f>
        <v>0</v>
      </c>
      <c r="M207" s="19">
        <f>+Recupera_PN_ACUM[[#This Row],[11-06-2020]]-Recupera_PN_ACUM[[#This Row],[10-06-2020]]</f>
        <v>0</v>
      </c>
    </row>
    <row r="208" spans="1:13" ht="14.25">
      <c r="A208">
        <v>90407</v>
      </c>
      <c r="B208" s="2" t="s">
        <v>114</v>
      </c>
      <c r="C208" s="2" t="s">
        <v>238</v>
      </c>
      <c r="D208" s="2" t="s">
        <v>323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  <c r="L208" s="19">
        <f>+Recupera_PN_ACUM[[#This Row],[10-06-2020]]-Recupera_PN_ACUM[[#This Row],[09-06-2020]]</f>
        <v>0</v>
      </c>
      <c r="M208" s="19">
        <f>+Recupera_PN_ACUM[[#This Row],[11-06-2020]]-Recupera_PN_ACUM[[#This Row],[10-06-2020]]</f>
        <v>0</v>
      </c>
    </row>
    <row r="209" spans="1:13" ht="14.25">
      <c r="A209">
        <v>130903</v>
      </c>
      <c r="B209" s="2" t="s">
        <v>102</v>
      </c>
      <c r="C209" s="2" t="s">
        <v>322</v>
      </c>
      <c r="D209" s="2" t="s">
        <v>323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  <c r="L209" s="19">
        <f>+Recupera_PN_ACUM[[#This Row],[10-06-2020]]-Recupera_PN_ACUM[[#This Row],[09-06-2020]]</f>
        <v>0</v>
      </c>
      <c r="M209" s="19">
        <f>+Recupera_PN_ACUM[[#This Row],[11-06-2020]]-Recupera_PN_ACUM[[#This Row],[10-06-2020]]</f>
        <v>0</v>
      </c>
    </row>
    <row r="210" spans="1:13" ht="14.25">
      <c r="A210">
        <v>130406</v>
      </c>
      <c r="B210" s="2" t="s">
        <v>102</v>
      </c>
      <c r="C210" s="2" t="s">
        <v>259</v>
      </c>
      <c r="D210" s="2" t="s">
        <v>547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  <c r="L210" s="19">
        <f>+Recupera_PN_ACUM[[#This Row],[10-06-2020]]-Recupera_PN_ACUM[[#This Row],[09-06-2020]]</f>
        <v>0</v>
      </c>
      <c r="M210" s="19">
        <f>+Recupera_PN_ACUM[[#This Row],[11-06-2020]]-Recupera_PN_ACUM[[#This Row],[10-06-2020]]</f>
        <v>0</v>
      </c>
    </row>
    <row r="211" spans="1:13" ht="14.25">
      <c r="A211">
        <v>60704</v>
      </c>
      <c r="B211" s="2" t="s">
        <v>158</v>
      </c>
      <c r="C211" s="2" t="s">
        <v>353</v>
      </c>
      <c r="D211" s="2" t="s">
        <v>548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  <c r="L211" s="19">
        <f>+Recupera_PN_ACUM[[#This Row],[10-06-2020]]-Recupera_PN_ACUM[[#This Row],[09-06-2020]]</f>
        <v>0</v>
      </c>
      <c r="M211" s="19">
        <f>+Recupera_PN_ACUM[[#This Row],[11-06-2020]]-Recupera_PN_ACUM[[#This Row],[10-06-2020]]</f>
        <v>0</v>
      </c>
    </row>
    <row r="212" spans="1:13" ht="14.25">
      <c r="A212">
        <v>80504</v>
      </c>
      <c r="B212" s="2" t="s">
        <v>99</v>
      </c>
      <c r="C212" s="2" t="s">
        <v>134</v>
      </c>
      <c r="D212" s="2" t="s">
        <v>394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  <c r="L212" s="19">
        <f>+Recupera_PN_ACUM[[#This Row],[10-06-2020]]-Recupera_PN_ACUM[[#This Row],[09-06-2020]]</f>
        <v>0</v>
      </c>
      <c r="M212" s="19">
        <f>+Recupera_PN_ACUM[[#This Row],[11-06-2020]]-Recupera_PN_ACUM[[#This Row],[10-06-2020]]</f>
        <v>0</v>
      </c>
    </row>
    <row r="213" spans="1:13" ht="14.25">
      <c r="A213">
        <v>70103</v>
      </c>
      <c r="B213" s="2" t="s">
        <v>268</v>
      </c>
      <c r="C213" s="2" t="s">
        <v>400</v>
      </c>
      <c r="D213" s="2" t="s">
        <v>549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  <c r="L213" s="19">
        <f>+Recupera_PN_ACUM[[#This Row],[10-06-2020]]-Recupera_PN_ACUM[[#This Row],[09-06-2020]]</f>
        <v>0</v>
      </c>
      <c r="M213" s="19">
        <f>+Recupera_PN_ACUM[[#This Row],[11-06-2020]]-Recupera_PN_ACUM[[#This Row],[10-06-2020]]</f>
        <v>0</v>
      </c>
    </row>
    <row r="214" spans="1:13" ht="14.25">
      <c r="A214">
        <v>70206</v>
      </c>
      <c r="B214" s="2" t="s">
        <v>268</v>
      </c>
      <c r="C214" s="2" t="s">
        <v>348</v>
      </c>
      <c r="D214" s="2" t="s">
        <v>550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  <c r="L214" s="19">
        <f>+Recupera_PN_ACUM[[#This Row],[10-06-2020]]-Recupera_PN_ACUM[[#This Row],[09-06-2020]]</f>
        <v>0</v>
      </c>
      <c r="M214" s="19">
        <f>+Recupera_PN_ACUM[[#This Row],[11-06-2020]]-Recupera_PN_ACUM[[#This Row],[10-06-2020]]</f>
        <v>0</v>
      </c>
    </row>
    <row r="215" spans="1:13" ht="14.25">
      <c r="A215">
        <v>91105</v>
      </c>
      <c r="B215" s="2" t="s">
        <v>114</v>
      </c>
      <c r="C215" s="2" t="s">
        <v>186</v>
      </c>
      <c r="D215" s="2" t="s">
        <v>324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  <c r="L215" s="19">
        <f>+Recupera_PN_ACUM[[#This Row],[10-06-2020]]-Recupera_PN_ACUM[[#This Row],[09-06-2020]]</f>
        <v>0</v>
      </c>
      <c r="M215" s="19">
        <f>+Recupera_PN_ACUM[[#This Row],[11-06-2020]]-Recupera_PN_ACUM[[#This Row],[10-06-2020]]</f>
        <v>0</v>
      </c>
    </row>
    <row r="216" spans="1:13" ht="14.25">
      <c r="A216">
        <v>90504</v>
      </c>
      <c r="B216" s="2" t="s">
        <v>114</v>
      </c>
      <c r="C216" s="2" t="s">
        <v>308</v>
      </c>
      <c r="D216" s="2" t="s">
        <v>551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  <c r="L216" s="19">
        <f>+Recupera_PN_ACUM[[#This Row],[10-06-2020]]-Recupera_PN_ACUM[[#This Row],[09-06-2020]]</f>
        <v>0</v>
      </c>
      <c r="M216" s="19">
        <f>+Recupera_PN_ACUM[[#This Row],[11-06-2020]]-Recupera_PN_ACUM[[#This Row],[10-06-2020]]</f>
        <v>0</v>
      </c>
    </row>
    <row r="217" spans="1:13" ht="14.25">
      <c r="A217">
        <v>70207</v>
      </c>
      <c r="B217" s="2" t="s">
        <v>268</v>
      </c>
      <c r="C217" s="2" t="s">
        <v>348</v>
      </c>
      <c r="D217" s="2" t="s">
        <v>552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  <c r="L217" s="19">
        <f>+Recupera_PN_ACUM[[#This Row],[10-06-2020]]-Recupera_PN_ACUM[[#This Row],[09-06-2020]]</f>
        <v>0</v>
      </c>
      <c r="M217" s="19">
        <f>+Recupera_PN_ACUM[[#This Row],[11-06-2020]]-Recupera_PN_ACUM[[#This Row],[10-06-2020]]</f>
        <v>0</v>
      </c>
    </row>
    <row r="218" spans="1:13" ht="14.25">
      <c r="A218">
        <v>40902</v>
      </c>
      <c r="B218" s="2" t="s">
        <v>154</v>
      </c>
      <c r="C218" s="2" t="s">
        <v>361</v>
      </c>
      <c r="D218" s="2" t="s">
        <v>553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  <c r="L218" s="19">
        <f>+Recupera_PN_ACUM[[#This Row],[10-06-2020]]-Recupera_PN_ACUM[[#This Row],[09-06-2020]]</f>
        <v>0</v>
      </c>
      <c r="M218" s="19">
        <f>+Recupera_PN_ACUM[[#This Row],[11-06-2020]]-Recupera_PN_ACUM[[#This Row],[10-06-2020]]</f>
        <v>0</v>
      </c>
    </row>
    <row r="219" spans="1:13" ht="14.25">
      <c r="A219">
        <v>60603</v>
      </c>
      <c r="B219" s="2" t="s">
        <v>158</v>
      </c>
      <c r="C219" s="2" t="s">
        <v>342</v>
      </c>
      <c r="D219" s="2" t="s">
        <v>554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  <c r="L219" s="19">
        <f>+Recupera_PN_ACUM[[#This Row],[10-06-2020]]-Recupera_PN_ACUM[[#This Row],[09-06-2020]]</f>
        <v>0</v>
      </c>
      <c r="M219" s="19">
        <f>+Recupera_PN_ACUM[[#This Row],[11-06-2020]]-Recupera_PN_ACUM[[#This Row],[10-06-2020]]</f>
        <v>0</v>
      </c>
    </row>
    <row r="220" spans="1:13" ht="14.25">
      <c r="A220">
        <v>20503</v>
      </c>
      <c r="B220" s="2" t="s">
        <v>212</v>
      </c>
      <c r="C220" s="2" t="s">
        <v>357</v>
      </c>
      <c r="D220" s="2" t="s">
        <v>555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  <c r="L220" s="19">
        <f>+Recupera_PN_ACUM[[#This Row],[10-06-2020]]-Recupera_PN_ACUM[[#This Row],[09-06-2020]]</f>
        <v>0</v>
      </c>
      <c r="M220" s="19">
        <f>+Recupera_PN_ACUM[[#This Row],[11-06-2020]]-Recupera_PN_ACUM[[#This Row],[10-06-2020]]</f>
        <v>0</v>
      </c>
    </row>
    <row r="221" spans="1:13" ht="14.25">
      <c r="A221">
        <v>90905</v>
      </c>
      <c r="B221" s="2" t="s">
        <v>114</v>
      </c>
      <c r="C221" s="2" t="s">
        <v>181</v>
      </c>
      <c r="D221" s="2" t="s">
        <v>556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  <c r="L221" s="19">
        <f>+Recupera_PN_ACUM[[#This Row],[10-06-2020]]-Recupera_PN_ACUM[[#This Row],[09-06-2020]]</f>
        <v>0</v>
      </c>
      <c r="M221" s="19">
        <f>+Recupera_PN_ACUM[[#This Row],[11-06-2020]]-Recupera_PN_ACUM[[#This Row],[10-06-2020]]</f>
        <v>0</v>
      </c>
    </row>
    <row r="222" spans="1:13" ht="24">
      <c r="A222">
        <v>120506</v>
      </c>
      <c r="B222" s="2" t="s">
        <v>191</v>
      </c>
      <c r="C222" s="2" t="s">
        <v>447</v>
      </c>
      <c r="D222" s="2" t="s">
        <v>557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  <c r="L222" s="19">
        <f>+Recupera_PN_ACUM[[#This Row],[10-06-2020]]-Recupera_PN_ACUM[[#This Row],[09-06-2020]]</f>
        <v>0</v>
      </c>
      <c r="M222" s="19">
        <f>+Recupera_PN_ACUM[[#This Row],[11-06-2020]]-Recupera_PN_ACUM[[#This Row],[10-06-2020]]</f>
        <v>0</v>
      </c>
    </row>
    <row r="223" spans="1:13" ht="14.25">
      <c r="A223">
        <v>60605</v>
      </c>
      <c r="B223" s="2" t="s">
        <v>158</v>
      </c>
      <c r="C223" s="2" t="s">
        <v>342</v>
      </c>
      <c r="D223" s="2" t="s">
        <v>558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  <c r="L223" s="19">
        <f>+Recupera_PN_ACUM[[#This Row],[10-06-2020]]-Recupera_PN_ACUM[[#This Row],[09-06-2020]]</f>
        <v>0</v>
      </c>
      <c r="M223" s="19">
        <f>+Recupera_PN_ACUM[[#This Row],[11-06-2020]]-Recupera_PN_ACUM[[#This Row],[10-06-2020]]</f>
        <v>0</v>
      </c>
    </row>
    <row r="224" spans="1:13" ht="14.25">
      <c r="A224">
        <v>70208</v>
      </c>
      <c r="B224" s="2" t="s">
        <v>268</v>
      </c>
      <c r="C224" s="2" t="s">
        <v>348</v>
      </c>
      <c r="D224" s="2" t="s">
        <v>558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  <c r="L224" s="19">
        <f>+Recupera_PN_ACUM[[#This Row],[10-06-2020]]-Recupera_PN_ACUM[[#This Row],[09-06-2020]]</f>
        <v>0</v>
      </c>
      <c r="M224" s="19">
        <f>+Recupera_PN_ACUM[[#This Row],[11-06-2020]]-Recupera_PN_ACUM[[#This Row],[10-06-2020]]</f>
        <v>0</v>
      </c>
    </row>
    <row r="225" spans="1:13" ht="24">
      <c r="A225">
        <v>120510</v>
      </c>
      <c r="B225" s="2" t="s">
        <v>191</v>
      </c>
      <c r="C225" s="2" t="s">
        <v>447</v>
      </c>
      <c r="D225" s="2" t="s">
        <v>559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  <c r="L225" s="19">
        <f>+Recupera_PN_ACUM[[#This Row],[10-06-2020]]-Recupera_PN_ACUM[[#This Row],[09-06-2020]]</f>
        <v>0</v>
      </c>
      <c r="M225" s="19">
        <f>+Recupera_PN_ACUM[[#This Row],[11-06-2020]]-Recupera_PN_ACUM[[#This Row],[10-06-2020]]</f>
        <v>0</v>
      </c>
    </row>
    <row r="226" spans="1:13" ht="14.25">
      <c r="A226">
        <v>20504</v>
      </c>
      <c r="B226" s="2" t="s">
        <v>212</v>
      </c>
      <c r="C226" s="2" t="s">
        <v>357</v>
      </c>
      <c r="D226" s="2" t="s">
        <v>560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  <c r="L226" s="19">
        <f>+Recupera_PN_ACUM[[#This Row],[10-06-2020]]-Recupera_PN_ACUM[[#This Row],[09-06-2020]]</f>
        <v>0</v>
      </c>
      <c r="M226" s="19">
        <f>+Recupera_PN_ACUM[[#This Row],[11-06-2020]]-Recupera_PN_ACUM[[#This Row],[10-06-2020]]</f>
        <v>0</v>
      </c>
    </row>
    <row r="227" spans="1:13" ht="14.25">
      <c r="A227">
        <v>90303</v>
      </c>
      <c r="B227" s="2" t="s">
        <v>114</v>
      </c>
      <c r="C227" s="2" t="s">
        <v>284</v>
      </c>
      <c r="D227" s="2" t="s">
        <v>561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  <c r="L227" s="19">
        <f>+Recupera_PN_ACUM[[#This Row],[10-06-2020]]-Recupera_PN_ACUM[[#This Row],[09-06-2020]]</f>
        <v>0</v>
      </c>
      <c r="M227" s="19">
        <f>+Recupera_PN_ACUM[[#This Row],[11-06-2020]]-Recupera_PN_ACUM[[#This Row],[10-06-2020]]</f>
        <v>0</v>
      </c>
    </row>
    <row r="228" spans="1:13" ht="24">
      <c r="A228">
        <v>120507</v>
      </c>
      <c r="B228" s="2" t="s">
        <v>191</v>
      </c>
      <c r="C228" s="2" t="s">
        <v>447</v>
      </c>
      <c r="D228" s="2" t="s">
        <v>562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  <c r="L228" s="19">
        <f>+Recupera_PN_ACUM[[#This Row],[10-06-2020]]-Recupera_PN_ACUM[[#This Row],[09-06-2020]]</f>
        <v>0</v>
      </c>
      <c r="M228" s="19">
        <f>+Recupera_PN_ACUM[[#This Row],[11-06-2020]]-Recupera_PN_ACUM[[#This Row],[10-06-2020]]</f>
        <v>0</v>
      </c>
    </row>
    <row r="229" spans="1:13" ht="24">
      <c r="A229">
        <v>120511</v>
      </c>
      <c r="B229" s="2" t="s">
        <v>191</v>
      </c>
      <c r="C229" s="2" t="s">
        <v>447</v>
      </c>
      <c r="D229" s="2" t="s">
        <v>563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  <c r="L229" s="19">
        <f>+Recupera_PN_ACUM[[#This Row],[10-06-2020]]-Recupera_PN_ACUM[[#This Row],[09-06-2020]]</f>
        <v>0</v>
      </c>
      <c r="M229" s="19">
        <f>+Recupera_PN_ACUM[[#This Row],[11-06-2020]]-Recupera_PN_ACUM[[#This Row],[10-06-2020]]</f>
        <v>0</v>
      </c>
    </row>
    <row r="230" spans="1:13" ht="14.25">
      <c r="A230">
        <v>40903</v>
      </c>
      <c r="B230" s="2" t="s">
        <v>154</v>
      </c>
      <c r="C230" s="2" t="s">
        <v>361</v>
      </c>
      <c r="D230" s="2" t="s">
        <v>564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  <c r="L230" s="19">
        <f>+Recupera_PN_ACUM[[#This Row],[10-06-2020]]-Recupera_PN_ACUM[[#This Row],[09-06-2020]]</f>
        <v>0</v>
      </c>
      <c r="M230" s="19">
        <f>+Recupera_PN_ACUM[[#This Row],[11-06-2020]]-Recupera_PN_ACUM[[#This Row],[10-06-2020]]</f>
        <v>0</v>
      </c>
    </row>
    <row r="231" spans="1:13" ht="14.25">
      <c r="A231">
        <v>20303</v>
      </c>
      <c r="B231" s="2" t="s">
        <v>212</v>
      </c>
      <c r="C231" s="2" t="s">
        <v>245</v>
      </c>
      <c r="D231" s="2" t="s">
        <v>565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  <c r="L231" s="19">
        <f>+Recupera_PN_ACUM[[#This Row],[10-06-2020]]-Recupera_PN_ACUM[[#This Row],[09-06-2020]]</f>
        <v>0</v>
      </c>
      <c r="M231" s="19">
        <f>+Recupera_PN_ACUM[[#This Row],[11-06-2020]]-Recupera_PN_ACUM[[#This Row],[10-06-2020]]</f>
        <v>7</v>
      </c>
    </row>
    <row r="232" spans="1:13" ht="14.25">
      <c r="A232">
        <v>90205</v>
      </c>
      <c r="B232" s="2" t="s">
        <v>114</v>
      </c>
      <c r="C232" s="2" t="s">
        <v>435</v>
      </c>
      <c r="D232" s="2" t="s">
        <v>565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  <c r="L232" s="19">
        <f>+Recupera_PN_ACUM[[#This Row],[10-06-2020]]-Recupera_PN_ACUM[[#This Row],[09-06-2020]]</f>
        <v>0</v>
      </c>
      <c r="M232" s="19">
        <f>+Recupera_PN_ACUM[[#This Row],[11-06-2020]]-Recupera_PN_ACUM[[#This Row],[10-06-2020]]</f>
        <v>0</v>
      </c>
    </row>
    <row r="233" spans="1:13" ht="14.25">
      <c r="A233">
        <v>90505</v>
      </c>
      <c r="B233" s="2" t="s">
        <v>114</v>
      </c>
      <c r="C233" s="2" t="s">
        <v>308</v>
      </c>
      <c r="D233" s="2" t="s">
        <v>566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  <c r="L233" s="19">
        <f>+Recupera_PN_ACUM[[#This Row],[10-06-2020]]-Recupera_PN_ACUM[[#This Row],[09-06-2020]]</f>
        <v>0</v>
      </c>
      <c r="M233" s="19">
        <f>+Recupera_PN_ACUM[[#This Row],[11-06-2020]]-Recupera_PN_ACUM[[#This Row],[10-06-2020]]</f>
        <v>0</v>
      </c>
    </row>
    <row r="234" spans="1:13" ht="14.25">
      <c r="A234">
        <v>40904</v>
      </c>
      <c r="B234" s="2" t="s">
        <v>154</v>
      </c>
      <c r="C234" s="2" t="s">
        <v>361</v>
      </c>
      <c r="D234" s="2" t="s">
        <v>567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  <c r="L234" s="19">
        <f>+Recupera_PN_ACUM[[#This Row],[10-06-2020]]-Recupera_PN_ACUM[[#This Row],[09-06-2020]]</f>
        <v>0</v>
      </c>
      <c r="M234" s="19">
        <f>+Recupera_PN_ACUM[[#This Row],[11-06-2020]]-Recupera_PN_ACUM[[#This Row],[10-06-2020]]</f>
        <v>0</v>
      </c>
    </row>
    <row r="235" spans="1:13" ht="24">
      <c r="A235">
        <v>50201</v>
      </c>
      <c r="B235" s="2" t="s">
        <v>151</v>
      </c>
      <c r="C235" s="2" t="s">
        <v>152</v>
      </c>
      <c r="D235" s="2" t="s">
        <v>568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  <c r="L235" s="19">
        <f>+Recupera_PN_ACUM[[#This Row],[10-06-2020]]-Recupera_PN_ACUM[[#This Row],[09-06-2020]]</f>
        <v>0</v>
      </c>
      <c r="M235" s="19">
        <f>+Recupera_PN_ACUM[[#This Row],[11-06-2020]]-Recupera_PN_ACUM[[#This Row],[10-06-2020]]</f>
        <v>0</v>
      </c>
    </row>
    <row r="236" spans="1:13" ht="14.25">
      <c r="A236">
        <v>20204</v>
      </c>
      <c r="B236" s="2" t="s">
        <v>212</v>
      </c>
      <c r="C236" s="2" t="s">
        <v>217</v>
      </c>
      <c r="D236" s="2" t="s">
        <v>569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  <c r="L236" s="19">
        <f>+Recupera_PN_ACUM[[#This Row],[10-06-2020]]-Recupera_PN_ACUM[[#This Row],[09-06-2020]]</f>
        <v>0</v>
      </c>
      <c r="M236" s="19">
        <f>+Recupera_PN_ACUM[[#This Row],[11-06-2020]]-Recupera_PN_ACUM[[#This Row],[10-06-2020]]</f>
        <v>0</v>
      </c>
    </row>
    <row r="237" spans="1:13" ht="14.25">
      <c r="A237">
        <v>60703</v>
      </c>
      <c r="B237" s="2" t="s">
        <v>158</v>
      </c>
      <c r="C237" s="2" t="s">
        <v>353</v>
      </c>
      <c r="D237" s="2" t="s">
        <v>570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  <c r="L237" s="19">
        <f>+Recupera_PN_ACUM[[#This Row],[10-06-2020]]-Recupera_PN_ACUM[[#This Row],[09-06-2020]]</f>
        <v>0</v>
      </c>
      <c r="M237" s="19">
        <f>+Recupera_PN_ACUM[[#This Row],[11-06-2020]]-Recupera_PN_ACUM[[#This Row],[10-06-2020]]</f>
        <v>0</v>
      </c>
    </row>
    <row r="238" spans="1:13" ht="14.25">
      <c r="A238">
        <v>90506</v>
      </c>
      <c r="B238" s="2" t="s">
        <v>114</v>
      </c>
      <c r="C238" s="2" t="s">
        <v>308</v>
      </c>
      <c r="D238" s="2" t="s">
        <v>570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  <c r="L238" s="19">
        <f>+Recupera_PN_ACUM[[#This Row],[10-06-2020]]-Recupera_PN_ACUM[[#This Row],[09-06-2020]]</f>
        <v>0</v>
      </c>
      <c r="M238" s="19">
        <f>+Recupera_PN_ACUM[[#This Row],[11-06-2020]]-Recupera_PN_ACUM[[#This Row],[10-06-2020]]</f>
        <v>0</v>
      </c>
    </row>
    <row r="239" spans="1:13" ht="14.25">
      <c r="A239">
        <v>20103</v>
      </c>
      <c r="B239" s="2" t="s">
        <v>212</v>
      </c>
      <c r="C239" s="2" t="s">
        <v>219</v>
      </c>
      <c r="D239" s="2" t="s">
        <v>262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  <c r="L239" s="19">
        <f>+Recupera_PN_ACUM[[#This Row],[10-06-2020]]-Recupera_PN_ACUM[[#This Row],[09-06-2020]]</f>
        <v>0</v>
      </c>
      <c r="M239" s="19">
        <f>+Recupera_PN_ACUM[[#This Row],[11-06-2020]]-Recupera_PN_ACUM[[#This Row],[10-06-2020]]</f>
        <v>0</v>
      </c>
    </row>
    <row r="240" spans="1:13" ht="14.25">
      <c r="A240">
        <v>10214</v>
      </c>
      <c r="B240" s="2" t="s">
        <v>163</v>
      </c>
      <c r="C240" s="2" t="s">
        <v>164</v>
      </c>
      <c r="D240" s="2" t="s">
        <v>288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  <c r="L240" s="19">
        <f>+Recupera_PN_ACUM[[#This Row],[10-06-2020]]-Recupera_PN_ACUM[[#This Row],[09-06-2020]]</f>
        <v>0</v>
      </c>
      <c r="M240" s="19">
        <f>+Recupera_PN_ACUM[[#This Row],[11-06-2020]]-Recupera_PN_ACUM[[#This Row],[10-06-2020]]</f>
        <v>1</v>
      </c>
    </row>
    <row r="241" spans="1:13" ht="14.25">
      <c r="A241">
        <v>40103</v>
      </c>
      <c r="B241" s="2" t="s">
        <v>154</v>
      </c>
      <c r="C241" s="2" t="s">
        <v>155</v>
      </c>
      <c r="D241" s="2" t="s">
        <v>231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  <c r="L241" s="19">
        <f>+Recupera_PN_ACUM[[#This Row],[10-06-2020]]-Recupera_PN_ACUM[[#This Row],[09-06-2020]]</f>
        <v>0</v>
      </c>
      <c r="M241" s="19">
        <f>+Recupera_PN_ACUM[[#This Row],[11-06-2020]]-Recupera_PN_ACUM[[#This Row],[10-06-2020]]</f>
        <v>0</v>
      </c>
    </row>
    <row r="242" spans="1:13" ht="14.25">
      <c r="A242">
        <v>10204</v>
      </c>
      <c r="B242" s="2" t="s">
        <v>163</v>
      </c>
      <c r="C242" s="2" t="s">
        <v>164</v>
      </c>
      <c r="D242" s="2" t="s">
        <v>571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  <c r="L242" s="19">
        <f>+Recupera_PN_ACUM[[#This Row],[10-06-2020]]-Recupera_PN_ACUM[[#This Row],[09-06-2020]]</f>
        <v>0</v>
      </c>
      <c r="M242" s="19">
        <f>+Recupera_PN_ACUM[[#This Row],[11-06-2020]]-Recupera_PN_ACUM[[#This Row],[10-06-2020]]</f>
        <v>0</v>
      </c>
    </row>
    <row r="243" spans="1:13" ht="14.25">
      <c r="A243">
        <v>60406</v>
      </c>
      <c r="B243" s="2" t="s">
        <v>158</v>
      </c>
      <c r="C243" s="2" t="s">
        <v>332</v>
      </c>
      <c r="D243" s="2" t="s">
        <v>572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  <c r="L243" s="19">
        <f>+Recupera_PN_ACUM[[#This Row],[10-06-2020]]-Recupera_PN_ACUM[[#This Row],[09-06-2020]]</f>
        <v>0</v>
      </c>
      <c r="M243" s="19">
        <f>+Recupera_PN_ACUM[[#This Row],[11-06-2020]]-Recupera_PN_ACUM[[#This Row],[10-06-2020]]</f>
        <v>0</v>
      </c>
    </row>
    <row r="244" spans="1:13" ht="14.25">
      <c r="A244">
        <v>60204</v>
      </c>
      <c r="B244" s="2" t="s">
        <v>158</v>
      </c>
      <c r="C244" s="2" t="s">
        <v>350</v>
      </c>
      <c r="D244" s="2" t="s">
        <v>573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  <c r="L244" s="19">
        <f>+Recupera_PN_ACUM[[#This Row],[10-06-2020]]-Recupera_PN_ACUM[[#This Row],[09-06-2020]]</f>
        <v>0</v>
      </c>
      <c r="M244" s="19">
        <f>+Recupera_PN_ACUM[[#This Row],[11-06-2020]]-Recupera_PN_ACUM[[#This Row],[10-06-2020]]</f>
        <v>0</v>
      </c>
    </row>
    <row r="245" spans="1:13" ht="14.25">
      <c r="A245">
        <v>20205</v>
      </c>
      <c r="B245" s="2" t="s">
        <v>212</v>
      </c>
      <c r="C245" s="2" t="s">
        <v>217</v>
      </c>
      <c r="D245" s="2" t="s">
        <v>395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  <c r="L245" s="19">
        <f>+Recupera_PN_ACUM[[#This Row],[10-06-2020]]-Recupera_PN_ACUM[[#This Row],[09-06-2020]]</f>
        <v>0</v>
      </c>
      <c r="M245" s="19">
        <f>+Recupera_PN_ACUM[[#This Row],[11-06-2020]]-Recupera_PN_ACUM[[#This Row],[10-06-2020]]</f>
        <v>1</v>
      </c>
    </row>
    <row r="246" spans="1:13" ht="24">
      <c r="A246">
        <v>120106</v>
      </c>
      <c r="B246" s="2" t="s">
        <v>191</v>
      </c>
      <c r="C246" s="2" t="s">
        <v>289</v>
      </c>
      <c r="D246" s="2" t="s">
        <v>574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  <c r="L246" s="19">
        <f>+Recupera_PN_ACUM[[#This Row],[10-06-2020]]-Recupera_PN_ACUM[[#This Row],[09-06-2020]]</f>
        <v>0</v>
      </c>
      <c r="M246" s="19">
        <f>+Recupera_PN_ACUM[[#This Row],[11-06-2020]]-Recupera_PN_ACUM[[#This Row],[10-06-2020]]</f>
        <v>0</v>
      </c>
    </row>
    <row r="247" spans="1:13" ht="14.25">
      <c r="A247">
        <v>60408</v>
      </c>
      <c r="B247" s="2" t="s">
        <v>158</v>
      </c>
      <c r="C247" s="2" t="s">
        <v>332</v>
      </c>
      <c r="D247" s="2" t="s">
        <v>575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  <c r="L247" s="19">
        <f>+Recupera_PN_ACUM[[#This Row],[10-06-2020]]-Recupera_PN_ACUM[[#This Row],[09-06-2020]]</f>
        <v>0</v>
      </c>
      <c r="M247" s="19">
        <f>+Recupera_PN_ACUM[[#This Row],[11-06-2020]]-Recupera_PN_ACUM[[#This Row],[10-06-2020]]</f>
        <v>0</v>
      </c>
    </row>
    <row r="248" spans="1:13" ht="14.25">
      <c r="A248">
        <v>80823</v>
      </c>
      <c r="B248" s="2" t="s">
        <v>99</v>
      </c>
      <c r="C248" s="2" t="s">
        <v>99</v>
      </c>
      <c r="D248" s="2" t="s">
        <v>122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  <c r="L248" s="19">
        <f>+Recupera_PN_ACUM[[#This Row],[10-06-2020]]-Recupera_PN_ACUM[[#This Row],[09-06-2020]]</f>
        <v>0</v>
      </c>
      <c r="M248" s="19">
        <f>+Recupera_PN_ACUM[[#This Row],[11-06-2020]]-Recupera_PN_ACUM[[#This Row],[10-06-2020]]</f>
        <v>0</v>
      </c>
    </row>
    <row r="249" spans="1:13" ht="14.25">
      <c r="A249">
        <v>70407</v>
      </c>
      <c r="B249" s="2" t="s">
        <v>268</v>
      </c>
      <c r="C249" s="2" t="s">
        <v>328</v>
      </c>
      <c r="D249" s="2" t="s">
        <v>576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  <c r="L249" s="19">
        <f>+Recupera_PN_ACUM[[#This Row],[10-06-2020]]-Recupera_PN_ACUM[[#This Row],[09-06-2020]]</f>
        <v>0</v>
      </c>
      <c r="M249" s="19">
        <f>+Recupera_PN_ACUM[[#This Row],[11-06-2020]]-Recupera_PN_ACUM[[#This Row],[10-06-2020]]</f>
        <v>0</v>
      </c>
    </row>
    <row r="250" spans="1:13" ht="14.25">
      <c r="A250">
        <v>130707</v>
      </c>
      <c r="B250" s="2" t="s">
        <v>102</v>
      </c>
      <c r="C250" s="2" t="s">
        <v>138</v>
      </c>
      <c r="D250" s="2" t="s">
        <v>233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  <c r="L250" s="19">
        <f>+Recupera_PN_ACUM[[#This Row],[10-06-2020]]-Recupera_PN_ACUM[[#This Row],[09-06-2020]]</f>
        <v>0</v>
      </c>
      <c r="M250" s="19">
        <f>+Recupera_PN_ACUM[[#This Row],[11-06-2020]]-Recupera_PN_ACUM[[#This Row],[10-06-2020]]</f>
        <v>0</v>
      </c>
    </row>
    <row r="251" spans="1:13" ht="14.25">
      <c r="A251">
        <v>10216</v>
      </c>
      <c r="B251" s="2" t="s">
        <v>163</v>
      </c>
      <c r="C251" s="2" t="s">
        <v>164</v>
      </c>
      <c r="D251" s="2" t="s">
        <v>221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  <c r="L251" s="19">
        <f>+Recupera_PN_ACUM[[#This Row],[10-06-2020]]-Recupera_PN_ACUM[[#This Row],[09-06-2020]]</f>
        <v>0</v>
      </c>
      <c r="M251" s="19">
        <f>+Recupera_PN_ACUM[[#This Row],[11-06-2020]]-Recupera_PN_ACUM[[#This Row],[10-06-2020]]</f>
        <v>0</v>
      </c>
    </row>
    <row r="252" spans="1:13" ht="14.25">
      <c r="A252">
        <v>10215</v>
      </c>
      <c r="B252" s="2" t="s">
        <v>163</v>
      </c>
      <c r="C252" s="2" t="s">
        <v>164</v>
      </c>
      <c r="D252" s="2" t="s">
        <v>240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  <c r="L252" s="19">
        <f>+Recupera_PN_ACUM[[#This Row],[10-06-2020]]-Recupera_PN_ACUM[[#This Row],[09-06-2020]]</f>
        <v>0</v>
      </c>
      <c r="M252" s="19">
        <f>+Recupera_PN_ACUM[[#This Row],[11-06-2020]]-Recupera_PN_ACUM[[#This Row],[10-06-2020]]</f>
        <v>0</v>
      </c>
    </row>
    <row r="253" spans="1:13" ht="14.25">
      <c r="A253">
        <v>10217</v>
      </c>
      <c r="B253" s="2" t="s">
        <v>163</v>
      </c>
      <c r="C253" s="2" t="s">
        <v>164</v>
      </c>
      <c r="D253" s="2" t="s">
        <v>204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  <c r="L253" s="19">
        <f>+Recupera_PN_ACUM[[#This Row],[10-06-2020]]-Recupera_PN_ACUM[[#This Row],[09-06-2020]]</f>
        <v>0</v>
      </c>
      <c r="M253" s="19">
        <f>+Recupera_PN_ACUM[[#This Row],[11-06-2020]]-Recupera_PN_ACUM[[#This Row],[10-06-2020]]</f>
        <v>0</v>
      </c>
    </row>
    <row r="254" spans="1:13" ht="14.25">
      <c r="A254">
        <v>70707</v>
      </c>
      <c r="B254" s="2" t="s">
        <v>268</v>
      </c>
      <c r="C254" s="2" t="s">
        <v>453</v>
      </c>
      <c r="D254" s="2" t="s">
        <v>577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  <c r="L254" s="19">
        <f>+Recupera_PN_ACUM[[#This Row],[10-06-2020]]-Recupera_PN_ACUM[[#This Row],[09-06-2020]]</f>
        <v>0</v>
      </c>
      <c r="M254" s="19">
        <f>+Recupera_PN_ACUM[[#This Row],[11-06-2020]]-Recupera_PN_ACUM[[#This Row],[10-06-2020]]</f>
        <v>0</v>
      </c>
    </row>
    <row r="255" spans="1:13" ht="14.25">
      <c r="A255">
        <v>50104</v>
      </c>
      <c r="B255" s="2" t="s">
        <v>151</v>
      </c>
      <c r="C255" s="2" t="s">
        <v>269</v>
      </c>
      <c r="D255" s="2" t="s">
        <v>578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  <c r="L255" s="19">
        <f>+Recupera_PN_ACUM[[#This Row],[10-06-2020]]-Recupera_PN_ACUM[[#This Row],[09-06-2020]]</f>
        <v>0</v>
      </c>
      <c r="M255" s="19">
        <f>+Recupera_PN_ACUM[[#This Row],[11-06-2020]]-Recupera_PN_ACUM[[#This Row],[10-06-2020]]</f>
        <v>0</v>
      </c>
    </row>
    <row r="256" spans="1:13" ht="14.25">
      <c r="A256">
        <v>90906</v>
      </c>
      <c r="B256" s="2" t="s">
        <v>114</v>
      </c>
      <c r="C256" s="2" t="s">
        <v>181</v>
      </c>
      <c r="D256" s="2" t="s">
        <v>579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  <c r="L256" s="19">
        <f>+Recupera_PN_ACUM[[#This Row],[10-06-2020]]-Recupera_PN_ACUM[[#This Row],[09-06-2020]]</f>
        <v>0</v>
      </c>
      <c r="M256" s="19">
        <f>+Recupera_PN_ACUM[[#This Row],[11-06-2020]]-Recupera_PN_ACUM[[#This Row],[10-06-2020]]</f>
        <v>0</v>
      </c>
    </row>
    <row r="257" spans="1:13" ht="14.25">
      <c r="A257">
        <v>30304</v>
      </c>
      <c r="B257" s="2" t="s">
        <v>144</v>
      </c>
      <c r="C257" s="2" t="s">
        <v>424</v>
      </c>
      <c r="D257" s="2" t="s">
        <v>580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  <c r="L257" s="19">
        <f>+Recupera_PN_ACUM[[#This Row],[10-06-2020]]-Recupera_PN_ACUM[[#This Row],[09-06-2020]]</f>
        <v>0</v>
      </c>
      <c r="M257" s="19">
        <f>+Recupera_PN_ACUM[[#This Row],[11-06-2020]]-Recupera_PN_ACUM[[#This Row],[10-06-2020]]</f>
        <v>0</v>
      </c>
    </row>
    <row r="258" spans="1:13" ht="14.25">
      <c r="A258">
        <v>90602</v>
      </c>
      <c r="B258" s="2" t="s">
        <v>114</v>
      </c>
      <c r="C258" s="2" t="s">
        <v>302</v>
      </c>
      <c r="D258" s="2" t="s">
        <v>581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  <c r="L258" s="19">
        <f>+Recupera_PN_ACUM[[#This Row],[10-06-2020]]-Recupera_PN_ACUM[[#This Row],[09-06-2020]]</f>
        <v>0</v>
      </c>
      <c r="M258" s="19">
        <f>+Recupera_PN_ACUM[[#This Row],[11-06-2020]]-Recupera_PN_ACUM[[#This Row],[10-06-2020]]</f>
        <v>0</v>
      </c>
    </row>
    <row r="259" spans="1:13" ht="14.25">
      <c r="A259">
        <v>40505</v>
      </c>
      <c r="B259" s="2" t="s">
        <v>154</v>
      </c>
      <c r="C259" s="2" t="s">
        <v>236</v>
      </c>
      <c r="D259" s="2" t="s">
        <v>582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  <c r="L259" s="19">
        <f>+Recupera_PN_ACUM[[#This Row],[10-06-2020]]-Recupera_PN_ACUM[[#This Row],[09-06-2020]]</f>
        <v>0</v>
      </c>
      <c r="M259" s="19">
        <f>+Recupera_PN_ACUM[[#This Row],[11-06-2020]]-Recupera_PN_ACUM[[#This Row],[10-06-2020]]</f>
        <v>0</v>
      </c>
    </row>
    <row r="260" spans="1:13" ht="14.25">
      <c r="A260">
        <v>80603</v>
      </c>
      <c r="B260" s="2" t="s">
        <v>99</v>
      </c>
      <c r="C260" s="2" t="s">
        <v>471</v>
      </c>
      <c r="D260" s="2" t="s">
        <v>583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  <c r="L260" s="19">
        <f>+Recupera_PN_ACUM[[#This Row],[10-06-2020]]-Recupera_PN_ACUM[[#This Row],[09-06-2020]]</f>
        <v>0</v>
      </c>
      <c r="M260" s="19">
        <f>+Recupera_PN_ACUM[[#This Row],[11-06-2020]]-Recupera_PN_ACUM[[#This Row],[10-06-2020]]</f>
        <v>0</v>
      </c>
    </row>
    <row r="261" spans="1:13" ht="14.25">
      <c r="A261">
        <v>40304</v>
      </c>
      <c r="B261" s="2" t="s">
        <v>154</v>
      </c>
      <c r="C261" s="2" t="s">
        <v>253</v>
      </c>
      <c r="D261" s="2" t="s">
        <v>584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  <c r="L261" s="19">
        <f>+Recupera_PN_ACUM[[#This Row],[10-06-2020]]-Recupera_PN_ACUM[[#This Row],[09-06-2020]]</f>
        <v>0</v>
      </c>
      <c r="M261" s="19">
        <f>+Recupera_PN_ACUM[[#This Row],[11-06-2020]]-Recupera_PN_ACUM[[#This Row],[10-06-2020]]</f>
        <v>0</v>
      </c>
    </row>
    <row r="262" spans="1:13" ht="14.25">
      <c r="A262">
        <v>10203</v>
      </c>
      <c r="B262" s="2" t="s">
        <v>163</v>
      </c>
      <c r="C262" s="2" t="s">
        <v>164</v>
      </c>
      <c r="D262" s="2" t="s">
        <v>255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  <c r="L262" s="19">
        <f>+Recupera_PN_ACUM[[#This Row],[10-06-2020]]-Recupera_PN_ACUM[[#This Row],[09-06-2020]]</f>
        <v>0</v>
      </c>
      <c r="M262" s="19">
        <f>+Recupera_PN_ACUM[[#This Row],[11-06-2020]]-Recupera_PN_ACUM[[#This Row],[10-06-2020]]</f>
        <v>0</v>
      </c>
    </row>
    <row r="263" spans="1:13" ht="14.25">
      <c r="A263">
        <v>40605</v>
      </c>
      <c r="B263" s="2" t="s">
        <v>154</v>
      </c>
      <c r="C263" s="2" t="s">
        <v>171</v>
      </c>
      <c r="D263" s="2" t="s">
        <v>585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  <c r="L263" s="19">
        <f>+Recupera_PN_ACUM[[#This Row],[10-06-2020]]-Recupera_PN_ACUM[[#This Row],[09-06-2020]]</f>
        <v>0</v>
      </c>
      <c r="M263" s="19">
        <f>+Recupera_PN_ACUM[[#This Row],[11-06-2020]]-Recupera_PN_ACUM[[#This Row],[10-06-2020]]</f>
        <v>0</v>
      </c>
    </row>
    <row r="264" spans="1:13" ht="14.25">
      <c r="A264">
        <v>130708</v>
      </c>
      <c r="B264" s="2" t="s">
        <v>102</v>
      </c>
      <c r="C264" s="2" t="s">
        <v>138</v>
      </c>
      <c r="D264" s="2" t="s">
        <v>141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  <c r="L264" s="19">
        <f>+Recupera_PN_ACUM[[#This Row],[10-06-2020]]-Recupera_PN_ACUM[[#This Row],[09-06-2020]]</f>
        <v>0</v>
      </c>
      <c r="M264" s="19">
        <f>+Recupera_PN_ACUM[[#This Row],[11-06-2020]]-Recupera_PN_ACUM[[#This Row],[10-06-2020]]</f>
        <v>0</v>
      </c>
    </row>
    <row r="265" spans="1:13" ht="14.25">
      <c r="A265">
        <v>40801</v>
      </c>
      <c r="B265" s="2" t="s">
        <v>154</v>
      </c>
      <c r="C265" s="2" t="s">
        <v>280</v>
      </c>
      <c r="D265" s="2" t="s">
        <v>280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  <c r="L265" s="19">
        <f>+Recupera_PN_ACUM[[#This Row],[10-06-2020]]-Recupera_PN_ACUM[[#This Row],[09-06-2020]]</f>
        <v>0</v>
      </c>
      <c r="M265" s="19">
        <f>+Recupera_PN_ACUM[[#This Row],[11-06-2020]]-Recupera_PN_ACUM[[#This Row],[10-06-2020]]</f>
        <v>0</v>
      </c>
    </row>
    <row r="266" spans="1:13" ht="14.25">
      <c r="A266">
        <v>70708</v>
      </c>
      <c r="B266" s="2" t="s">
        <v>268</v>
      </c>
      <c r="C266" s="2" t="s">
        <v>453</v>
      </c>
      <c r="D266" s="2" t="s">
        <v>586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  <c r="L266" s="19">
        <f>+Recupera_PN_ACUM[[#This Row],[10-06-2020]]-Recupera_PN_ACUM[[#This Row],[09-06-2020]]</f>
        <v>0</v>
      </c>
      <c r="M266" s="19">
        <f>+Recupera_PN_ACUM[[#This Row],[11-06-2020]]-Recupera_PN_ACUM[[#This Row],[10-06-2020]]</f>
        <v>0</v>
      </c>
    </row>
    <row r="267" spans="1:13" ht="14.25">
      <c r="A267">
        <v>70101</v>
      </c>
      <c r="B267" s="2" t="s">
        <v>268</v>
      </c>
      <c r="C267" s="2" t="s">
        <v>400</v>
      </c>
      <c r="D267" s="2" t="s">
        <v>587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  <c r="L267" s="19">
        <f>+Recupera_PN_ACUM[[#This Row],[10-06-2020]]-Recupera_PN_ACUM[[#This Row],[09-06-2020]]</f>
        <v>0</v>
      </c>
      <c r="M267" s="19">
        <f>+Recupera_PN_ACUM[[#This Row],[11-06-2020]]-Recupera_PN_ACUM[[#This Row],[10-06-2020]]</f>
        <v>0</v>
      </c>
    </row>
    <row r="268" spans="1:13" ht="14.25">
      <c r="A268">
        <v>70104</v>
      </c>
      <c r="B268" s="2" t="s">
        <v>268</v>
      </c>
      <c r="C268" s="2" t="s">
        <v>400</v>
      </c>
      <c r="D268" s="2" t="s">
        <v>588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  <c r="L268" s="19">
        <f>+Recupera_PN_ACUM[[#This Row],[10-06-2020]]-Recupera_PN_ACUM[[#This Row],[09-06-2020]]</f>
        <v>0</v>
      </c>
      <c r="M268" s="19">
        <f>+Recupera_PN_ACUM[[#This Row],[11-06-2020]]-Recupera_PN_ACUM[[#This Row],[10-06-2020]]</f>
        <v>0</v>
      </c>
    </row>
    <row r="269" spans="1:13" ht="14.25">
      <c r="A269">
        <v>40104</v>
      </c>
      <c r="B269" s="2" t="s">
        <v>154</v>
      </c>
      <c r="C269" s="2" t="s">
        <v>155</v>
      </c>
      <c r="D269" s="2" t="s">
        <v>396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  <c r="L269" s="19">
        <f>+Recupera_PN_ACUM[[#This Row],[10-06-2020]]-Recupera_PN_ACUM[[#This Row],[09-06-2020]]</f>
        <v>0</v>
      </c>
      <c r="M269" s="19">
        <f>+Recupera_PN_ACUM[[#This Row],[11-06-2020]]-Recupera_PN_ACUM[[#This Row],[10-06-2020]]</f>
        <v>0</v>
      </c>
    </row>
    <row r="270" spans="1:13" ht="14.25">
      <c r="A270">
        <v>91106</v>
      </c>
      <c r="B270" s="2" t="s">
        <v>114</v>
      </c>
      <c r="C270" s="2" t="s">
        <v>186</v>
      </c>
      <c r="D270" s="2" t="s">
        <v>396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  <c r="L270" s="19">
        <f>+Recupera_PN_ACUM[[#This Row],[10-06-2020]]-Recupera_PN_ACUM[[#This Row],[09-06-2020]]</f>
        <v>0</v>
      </c>
      <c r="M270" s="19">
        <f>+Recupera_PN_ACUM[[#This Row],[11-06-2020]]-Recupera_PN_ACUM[[#This Row],[10-06-2020]]</f>
        <v>0</v>
      </c>
    </row>
    <row r="271" spans="1:13" ht="14.25">
      <c r="A271">
        <v>40305</v>
      </c>
      <c r="B271" s="2" t="s">
        <v>154</v>
      </c>
      <c r="C271" s="2" t="s">
        <v>253</v>
      </c>
      <c r="D271" s="2" t="s">
        <v>589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  <c r="L271" s="19">
        <f>+Recupera_PN_ACUM[[#This Row],[10-06-2020]]-Recupera_PN_ACUM[[#This Row],[09-06-2020]]</f>
        <v>0</v>
      </c>
      <c r="M271" s="19">
        <f>+Recupera_PN_ACUM[[#This Row],[11-06-2020]]-Recupera_PN_ACUM[[#This Row],[10-06-2020]]</f>
        <v>0</v>
      </c>
    </row>
    <row r="272" spans="1:13" ht="24">
      <c r="A272">
        <v>120508</v>
      </c>
      <c r="B272" s="2" t="s">
        <v>191</v>
      </c>
      <c r="C272" s="2" t="s">
        <v>447</v>
      </c>
      <c r="D272" s="2" t="s">
        <v>590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  <c r="L272" s="19">
        <f>+Recupera_PN_ACUM[[#This Row],[10-06-2020]]-Recupera_PN_ACUM[[#This Row],[09-06-2020]]</f>
        <v>0</v>
      </c>
      <c r="M272" s="19">
        <f>+Recupera_PN_ACUM[[#This Row],[11-06-2020]]-Recupera_PN_ACUM[[#This Row],[10-06-2020]]</f>
        <v>0</v>
      </c>
    </row>
    <row r="273" spans="1:13" ht="14.25">
      <c r="A273">
        <v>130904</v>
      </c>
      <c r="B273" s="2" t="s">
        <v>102</v>
      </c>
      <c r="C273" s="2" t="s">
        <v>322</v>
      </c>
      <c r="D273" s="2" t="s">
        <v>590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  <c r="L273" s="19">
        <f>+Recupera_PN_ACUM[[#This Row],[10-06-2020]]-Recupera_PN_ACUM[[#This Row],[09-06-2020]]</f>
        <v>0</v>
      </c>
      <c r="M273" s="19">
        <f>+Recupera_PN_ACUM[[#This Row],[11-06-2020]]-Recupera_PN_ACUM[[#This Row],[10-06-2020]]</f>
        <v>0</v>
      </c>
    </row>
    <row r="274" spans="1:13" ht="24">
      <c r="A274">
        <v>120509</v>
      </c>
      <c r="B274" s="2" t="s">
        <v>191</v>
      </c>
      <c r="C274" s="2" t="s">
        <v>447</v>
      </c>
      <c r="D274" s="2" t="s">
        <v>591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  <c r="L274" s="19">
        <f>+Recupera_PN_ACUM[[#This Row],[10-06-2020]]-Recupera_PN_ACUM[[#This Row],[09-06-2020]]</f>
        <v>0</v>
      </c>
      <c r="M274" s="19">
        <f>+Recupera_PN_ACUM[[#This Row],[11-06-2020]]-Recupera_PN_ACUM[[#This Row],[10-06-2020]]</f>
        <v>0</v>
      </c>
    </row>
    <row r="275" spans="1:13" ht="14.25">
      <c r="A275">
        <v>20404</v>
      </c>
      <c r="B275" s="2" t="s">
        <v>212</v>
      </c>
      <c r="C275" s="2" t="s">
        <v>249</v>
      </c>
      <c r="D275" s="2" t="s">
        <v>592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  <c r="L275" s="19">
        <f>+Recupera_PN_ACUM[[#This Row],[10-06-2020]]-Recupera_PN_ACUM[[#This Row],[09-06-2020]]</f>
        <v>0</v>
      </c>
      <c r="M275" s="19">
        <f>+Recupera_PN_ACUM[[#This Row],[11-06-2020]]-Recupera_PN_ACUM[[#This Row],[10-06-2020]]</f>
        <v>0</v>
      </c>
    </row>
    <row r="276" spans="1:13" ht="24">
      <c r="A276">
        <v>120803</v>
      </c>
      <c r="B276" s="2" t="s">
        <v>191</v>
      </c>
      <c r="C276" s="2" t="s">
        <v>192</v>
      </c>
      <c r="D276" s="2" t="s">
        <v>593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  <c r="L276" s="19">
        <f>+Recupera_PN_ACUM[[#This Row],[10-06-2020]]-Recupera_PN_ACUM[[#This Row],[09-06-2020]]</f>
        <v>0</v>
      </c>
      <c r="M276" s="19">
        <f>+Recupera_PN_ACUM[[#This Row],[11-06-2020]]-Recupera_PN_ACUM[[#This Row],[10-06-2020]]</f>
        <v>0</v>
      </c>
    </row>
    <row r="277" spans="1:13" ht="24">
      <c r="A277">
        <v>120604</v>
      </c>
      <c r="B277" s="2" t="s">
        <v>191</v>
      </c>
      <c r="C277" s="2" t="s">
        <v>299</v>
      </c>
      <c r="D277" s="2" t="s">
        <v>594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  <c r="L277" s="19">
        <f>+Recupera_PN_ACUM[[#This Row],[10-06-2020]]-Recupera_PN_ACUM[[#This Row],[09-06-2020]]</f>
        <v>0</v>
      </c>
      <c r="M277" s="19">
        <f>+Recupera_PN_ACUM[[#This Row],[11-06-2020]]-Recupera_PN_ACUM[[#This Row],[10-06-2020]]</f>
        <v>0</v>
      </c>
    </row>
    <row r="278" spans="1:13" ht="24">
      <c r="A278">
        <v>120402</v>
      </c>
      <c r="B278" s="2" t="s">
        <v>191</v>
      </c>
      <c r="C278" s="2" t="s">
        <v>493</v>
      </c>
      <c r="D278" s="2" t="s">
        <v>595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  <c r="L278" s="19">
        <f>+Recupera_PN_ACUM[[#This Row],[10-06-2020]]-Recupera_PN_ACUM[[#This Row],[09-06-2020]]</f>
        <v>0</v>
      </c>
      <c r="M278" s="19">
        <f>+Recupera_PN_ACUM[[#This Row],[11-06-2020]]-Recupera_PN_ACUM[[#This Row],[10-06-2020]]</f>
        <v>0</v>
      </c>
    </row>
    <row r="279" spans="1:13" ht="24">
      <c r="A279">
        <v>120203</v>
      </c>
      <c r="B279" s="2" t="s">
        <v>191</v>
      </c>
      <c r="C279" s="2" t="s">
        <v>266</v>
      </c>
      <c r="D279" s="2" t="s">
        <v>304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  <c r="L279" s="19">
        <f>+Recupera_PN_ACUM[[#This Row],[10-06-2020]]-Recupera_PN_ACUM[[#This Row],[09-06-2020]]</f>
        <v>0</v>
      </c>
      <c r="M279" s="19">
        <f>+Recupera_PN_ACUM[[#This Row],[11-06-2020]]-Recupera_PN_ACUM[[#This Row],[10-06-2020]]</f>
        <v>0</v>
      </c>
    </row>
    <row r="280" spans="1:13" ht="24">
      <c r="A280">
        <v>120204</v>
      </c>
      <c r="B280" s="2" t="s">
        <v>191</v>
      </c>
      <c r="C280" s="2" t="s">
        <v>266</v>
      </c>
      <c r="D280" s="2" t="s">
        <v>325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  <c r="L280" s="19">
        <f>+Recupera_PN_ACUM[[#This Row],[10-06-2020]]-Recupera_PN_ACUM[[#This Row],[09-06-2020]]</f>
        <v>0</v>
      </c>
      <c r="M280" s="19">
        <f>+Recupera_PN_ACUM[[#This Row],[11-06-2020]]-Recupera_PN_ACUM[[#This Row],[10-06-2020]]</f>
        <v>0</v>
      </c>
    </row>
    <row r="281" spans="1:13" ht="24">
      <c r="A281">
        <v>120205</v>
      </c>
      <c r="B281" s="2" t="s">
        <v>191</v>
      </c>
      <c r="C281" s="2" t="s">
        <v>266</v>
      </c>
      <c r="D281" s="2" t="s">
        <v>397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  <c r="L281" s="19">
        <f>+Recupera_PN_ACUM[[#This Row],[10-06-2020]]-Recupera_PN_ACUM[[#This Row],[09-06-2020]]</f>
        <v>0</v>
      </c>
      <c r="M281" s="19">
        <f>+Recupera_PN_ACUM[[#This Row],[11-06-2020]]-Recupera_PN_ACUM[[#This Row],[10-06-2020]]</f>
        <v>0</v>
      </c>
    </row>
    <row r="282" spans="1:13" ht="24">
      <c r="A282">
        <v>120206</v>
      </c>
      <c r="B282" s="2" t="s">
        <v>191</v>
      </c>
      <c r="C282" s="2" t="s">
        <v>266</v>
      </c>
      <c r="D282" s="2" t="s">
        <v>267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  <c r="L282" s="19">
        <f>+Recupera_PN_ACUM[[#This Row],[10-06-2020]]-Recupera_PN_ACUM[[#This Row],[09-06-2020]]</f>
        <v>0</v>
      </c>
      <c r="M282" s="19">
        <f>+Recupera_PN_ACUM[[#This Row],[11-06-2020]]-Recupera_PN_ACUM[[#This Row],[10-06-2020]]</f>
        <v>0</v>
      </c>
    </row>
    <row r="283" spans="1:13" ht="24">
      <c r="A283">
        <v>120201</v>
      </c>
      <c r="B283" s="2" t="s">
        <v>191</v>
      </c>
      <c r="C283" s="2" t="s">
        <v>266</v>
      </c>
      <c r="D283" s="2" t="s">
        <v>596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  <c r="L283" s="19">
        <f>+Recupera_PN_ACUM[[#This Row],[10-06-2020]]-Recupera_PN_ACUM[[#This Row],[09-06-2020]]</f>
        <v>0</v>
      </c>
      <c r="M283" s="19">
        <f>+Recupera_PN_ACUM[[#This Row],[11-06-2020]]-Recupera_PN_ACUM[[#This Row],[10-06-2020]]</f>
        <v>0</v>
      </c>
    </row>
    <row r="284" spans="1:13" ht="14.25">
      <c r="A284">
        <v>130709</v>
      </c>
      <c r="B284" s="2" t="s">
        <v>102</v>
      </c>
      <c r="C284" s="2" t="s">
        <v>138</v>
      </c>
      <c r="D284" s="2" t="s">
        <v>158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  <c r="L284" s="19">
        <f>+Recupera_PN_ACUM[[#This Row],[10-06-2020]]-Recupera_PN_ACUM[[#This Row],[09-06-2020]]</f>
        <v>0</v>
      </c>
      <c r="M284" s="19">
        <f>+Recupera_PN_ACUM[[#This Row],[11-06-2020]]-Recupera_PN_ACUM[[#This Row],[10-06-2020]]</f>
        <v>0</v>
      </c>
    </row>
    <row r="285" spans="1:13" ht="14.25">
      <c r="A285">
        <v>91111</v>
      </c>
      <c r="B285" s="2" t="s">
        <v>114</v>
      </c>
      <c r="C285" s="2" t="s">
        <v>186</v>
      </c>
      <c r="D285" s="2" t="s">
        <v>398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  <c r="L285" s="19">
        <f>+Recupera_PN_ACUM[[#This Row],[10-06-2020]]-Recupera_PN_ACUM[[#This Row],[09-06-2020]]</f>
        <v>0</v>
      </c>
      <c r="M285" s="19">
        <f>+Recupera_PN_ACUM[[#This Row],[11-06-2020]]-Recupera_PN_ACUM[[#This Row],[10-06-2020]]</f>
        <v>0</v>
      </c>
    </row>
    <row r="286" spans="1:13" ht="14.25">
      <c r="A286">
        <v>41201</v>
      </c>
      <c r="B286" s="2" t="s">
        <v>154</v>
      </c>
      <c r="C286" s="2" t="s">
        <v>430</v>
      </c>
      <c r="D286" s="2" t="s">
        <v>597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  <c r="L286" s="19">
        <f>+Recupera_PN_ACUM[[#This Row],[10-06-2020]]-Recupera_PN_ACUM[[#This Row],[09-06-2020]]</f>
        <v>0</v>
      </c>
      <c r="M286" s="19">
        <f>+Recupera_PN_ACUM[[#This Row],[11-06-2020]]-Recupera_PN_ACUM[[#This Row],[10-06-2020]]</f>
        <v>0</v>
      </c>
    </row>
    <row r="287" spans="1:13" ht="14.25">
      <c r="A287">
        <v>40802</v>
      </c>
      <c r="B287" s="2" t="s">
        <v>154</v>
      </c>
      <c r="C287" s="2" t="s">
        <v>280</v>
      </c>
      <c r="D287" s="2" t="s">
        <v>598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  <c r="L287" s="19">
        <f>+Recupera_PN_ACUM[[#This Row],[10-06-2020]]-Recupera_PN_ACUM[[#This Row],[09-06-2020]]</f>
        <v>0</v>
      </c>
      <c r="M287" s="19">
        <f>+Recupera_PN_ACUM[[#This Row],[11-06-2020]]-Recupera_PN_ACUM[[#This Row],[10-06-2020]]</f>
        <v>0</v>
      </c>
    </row>
    <row r="288" spans="1:13" ht="14.25">
      <c r="A288">
        <v>130710</v>
      </c>
      <c r="B288" s="2" t="s">
        <v>102</v>
      </c>
      <c r="C288" s="2" t="s">
        <v>138</v>
      </c>
      <c r="D288" s="2" t="s">
        <v>599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  <c r="L288" s="19">
        <f>+Recupera_PN_ACUM[[#This Row],[10-06-2020]]-Recupera_PN_ACUM[[#This Row],[09-06-2020]]</f>
        <v>0</v>
      </c>
      <c r="M288" s="19">
        <f>+Recupera_PN_ACUM[[#This Row],[11-06-2020]]-Recupera_PN_ACUM[[#This Row],[10-06-2020]]</f>
        <v>0</v>
      </c>
    </row>
    <row r="289" spans="1:13" ht="14.25">
      <c r="A289">
        <v>70711</v>
      </c>
      <c r="B289" s="2" t="s">
        <v>268</v>
      </c>
      <c r="C289" s="2" t="s">
        <v>453</v>
      </c>
      <c r="D289" s="2" t="s">
        <v>600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  <c r="L289" s="19">
        <f>+Recupera_PN_ACUM[[#This Row],[10-06-2020]]-Recupera_PN_ACUM[[#This Row],[09-06-2020]]</f>
        <v>0</v>
      </c>
      <c r="M289" s="19">
        <f>+Recupera_PN_ACUM[[#This Row],[11-06-2020]]-Recupera_PN_ACUM[[#This Row],[10-06-2020]]</f>
        <v>0</v>
      </c>
    </row>
    <row r="290" spans="1:13" ht="14.25">
      <c r="A290">
        <v>30404</v>
      </c>
      <c r="B290" s="2" t="s">
        <v>144</v>
      </c>
      <c r="C290" s="2" t="s">
        <v>330</v>
      </c>
      <c r="D290" s="2" t="s">
        <v>601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  <c r="L290" s="19">
        <f>+Recupera_PN_ACUM[[#This Row],[10-06-2020]]-Recupera_PN_ACUM[[#This Row],[09-06-2020]]</f>
        <v>0</v>
      </c>
      <c r="M290" s="19">
        <f>+Recupera_PN_ACUM[[#This Row],[11-06-2020]]-Recupera_PN_ACUM[[#This Row],[10-06-2020]]</f>
        <v>3</v>
      </c>
    </row>
    <row r="291" spans="1:13" ht="14.25">
      <c r="A291">
        <v>130711</v>
      </c>
      <c r="B291" s="2" t="s">
        <v>102</v>
      </c>
      <c r="C291" s="2" t="s">
        <v>138</v>
      </c>
      <c r="D291" s="2" t="s">
        <v>437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  <c r="L291" s="19">
        <f>+Recupera_PN_ACUM[[#This Row],[10-06-2020]]-Recupera_PN_ACUM[[#This Row],[09-06-2020]]</f>
        <v>0</v>
      </c>
      <c r="M291" s="19">
        <f>+Recupera_PN_ACUM[[#This Row],[11-06-2020]]-Recupera_PN_ACUM[[#This Row],[10-06-2020]]</f>
        <v>0</v>
      </c>
    </row>
    <row r="292" spans="1:13" ht="24">
      <c r="A292">
        <v>120403</v>
      </c>
      <c r="B292" s="2" t="s">
        <v>191</v>
      </c>
      <c r="C292" s="2" t="s">
        <v>493</v>
      </c>
      <c r="D292" s="2" t="s">
        <v>602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  <c r="L292" s="19">
        <f>+Recupera_PN_ACUM[[#This Row],[10-06-2020]]-Recupera_PN_ACUM[[#This Row],[09-06-2020]]</f>
        <v>0</v>
      </c>
      <c r="M292" s="19">
        <f>+Recupera_PN_ACUM[[#This Row],[11-06-2020]]-Recupera_PN_ACUM[[#This Row],[10-06-2020]]</f>
        <v>0</v>
      </c>
    </row>
    <row r="293" spans="1:13" ht="14.25">
      <c r="A293">
        <v>50105</v>
      </c>
      <c r="B293" s="2" t="s">
        <v>151</v>
      </c>
      <c r="C293" s="2" t="s">
        <v>269</v>
      </c>
      <c r="D293" s="2" t="s">
        <v>603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  <c r="L293" s="19">
        <f>+Recupera_PN_ACUM[[#This Row],[10-06-2020]]-Recupera_PN_ACUM[[#This Row],[09-06-2020]]</f>
        <v>0</v>
      </c>
      <c r="M293" s="19">
        <f>+Recupera_PN_ACUM[[#This Row],[11-06-2020]]-Recupera_PN_ACUM[[#This Row],[10-06-2020]]</f>
        <v>0</v>
      </c>
    </row>
    <row r="294" spans="1:13" ht="14.25">
      <c r="A294">
        <v>40405</v>
      </c>
      <c r="B294" s="2" t="s">
        <v>154</v>
      </c>
      <c r="C294" s="2" t="s">
        <v>234</v>
      </c>
      <c r="D294" s="2" t="s">
        <v>604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  <c r="L294" s="19">
        <f>+Recupera_PN_ACUM[[#This Row],[10-06-2020]]-Recupera_PN_ACUM[[#This Row],[09-06-2020]]</f>
        <v>0</v>
      </c>
      <c r="M294" s="19">
        <f>+Recupera_PN_ACUM[[#This Row],[11-06-2020]]-Recupera_PN_ACUM[[#This Row],[10-06-2020]]</f>
        <v>0</v>
      </c>
    </row>
    <row r="295" spans="1:13" ht="24">
      <c r="A295">
        <v>110202</v>
      </c>
      <c r="B295" s="2" t="s">
        <v>188</v>
      </c>
      <c r="C295" s="2" t="s">
        <v>426</v>
      </c>
      <c r="D295" s="2" t="s">
        <v>605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  <c r="L295" s="19">
        <f>+Recupera_PN_ACUM[[#This Row],[10-06-2020]]-Recupera_PN_ACUM[[#This Row],[09-06-2020]]</f>
        <v>0</v>
      </c>
      <c r="M295" s="19">
        <f>+Recupera_PN_ACUM[[#This Row],[11-06-2020]]-Recupera_PN_ACUM[[#This Row],[10-06-2020]]</f>
        <v>0</v>
      </c>
    </row>
    <row r="296" spans="1:13" ht="14.25">
      <c r="A296">
        <v>81003</v>
      </c>
      <c r="B296" s="2" t="s">
        <v>99</v>
      </c>
      <c r="C296" s="2" t="s">
        <v>106</v>
      </c>
      <c r="D296" s="2" t="s">
        <v>140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  <c r="L296" s="19">
        <f>+Recupera_PN_ACUM[[#This Row],[10-06-2020]]-Recupera_PN_ACUM[[#This Row],[09-06-2020]]</f>
        <v>0</v>
      </c>
      <c r="M296" s="19">
        <f>+Recupera_PN_ACUM[[#This Row],[11-06-2020]]-Recupera_PN_ACUM[[#This Row],[10-06-2020]]</f>
        <v>0</v>
      </c>
    </row>
    <row r="297" spans="1:13" ht="24">
      <c r="A297">
        <v>130102</v>
      </c>
      <c r="B297" s="2" t="s">
        <v>102</v>
      </c>
      <c r="C297" s="2" t="s">
        <v>103</v>
      </c>
      <c r="D297" s="2" t="s">
        <v>126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  <c r="L297" s="19">
        <f>+Recupera_PN_ACUM[[#This Row],[10-06-2020]]-Recupera_PN_ACUM[[#This Row],[09-06-2020]]</f>
        <v>0</v>
      </c>
      <c r="M297" s="19">
        <f>+Recupera_PN_ACUM[[#This Row],[11-06-2020]]-Recupera_PN_ACUM[[#This Row],[10-06-2020]]</f>
        <v>0</v>
      </c>
    </row>
    <row r="298" spans="1:13" ht="14.25">
      <c r="A298">
        <v>20206</v>
      </c>
      <c r="B298" s="2" t="s">
        <v>212</v>
      </c>
      <c r="C298" s="2" t="s">
        <v>217</v>
      </c>
      <c r="D298" s="2" t="s">
        <v>111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  <c r="L298" s="19">
        <f>+Recupera_PN_ACUM[[#This Row],[10-06-2020]]-Recupera_PN_ACUM[[#This Row],[09-06-2020]]</f>
        <v>0</v>
      </c>
      <c r="M298" s="19">
        <f>+Recupera_PN_ACUM[[#This Row],[11-06-2020]]-Recupera_PN_ACUM[[#This Row],[10-06-2020]]</f>
        <v>0</v>
      </c>
    </row>
    <row r="299" spans="1:13" ht="14.25">
      <c r="A299">
        <v>80812</v>
      </c>
      <c r="B299" s="2" t="s">
        <v>99</v>
      </c>
      <c r="C299" s="2" t="s">
        <v>99</v>
      </c>
      <c r="D299" s="2" t="s">
        <v>111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  <c r="L299" s="19">
        <f>+Recupera_PN_ACUM[[#This Row],[10-06-2020]]-Recupera_PN_ACUM[[#This Row],[09-06-2020]]</f>
        <v>0</v>
      </c>
      <c r="M299" s="19">
        <f>+Recupera_PN_ACUM[[#This Row],[11-06-2020]]-Recupera_PN_ACUM[[#This Row],[10-06-2020]]</f>
        <v>0</v>
      </c>
    </row>
    <row r="300" spans="1:13" ht="14.25">
      <c r="A300">
        <v>41102</v>
      </c>
      <c r="B300" s="2" t="s">
        <v>154</v>
      </c>
      <c r="C300" s="2" t="s">
        <v>258</v>
      </c>
      <c r="D300" s="2" t="s">
        <v>606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  <c r="L300" s="19">
        <f>+Recupera_PN_ACUM[[#This Row],[10-06-2020]]-Recupera_PN_ACUM[[#This Row],[09-06-2020]]</f>
        <v>0</v>
      </c>
      <c r="M300" s="19">
        <f>+Recupera_PN_ACUM[[#This Row],[11-06-2020]]-Recupera_PN_ACUM[[#This Row],[10-06-2020]]</f>
        <v>0</v>
      </c>
    </row>
    <row r="301" spans="1:13" ht="14.25">
      <c r="A301">
        <v>41305</v>
      </c>
      <c r="B301" s="2" t="s">
        <v>154</v>
      </c>
      <c r="C301" s="2" t="s">
        <v>441</v>
      </c>
      <c r="D301" s="2" t="s">
        <v>607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  <c r="L301" s="19">
        <f>+Recupera_PN_ACUM[[#This Row],[10-06-2020]]-Recupera_PN_ACUM[[#This Row],[09-06-2020]]</f>
        <v>0</v>
      </c>
      <c r="M301" s="19">
        <f>+Recupera_PN_ACUM[[#This Row],[11-06-2020]]-Recupera_PN_ACUM[[#This Row],[10-06-2020]]</f>
        <v>0</v>
      </c>
    </row>
    <row r="302" spans="1:13" ht="24">
      <c r="A302">
        <v>120605</v>
      </c>
      <c r="B302" s="2" t="s">
        <v>191</v>
      </c>
      <c r="C302" s="2" t="s">
        <v>299</v>
      </c>
      <c r="D302" s="2" t="s">
        <v>299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  <c r="L302" s="19">
        <f>+Recupera_PN_ACUM[[#This Row],[10-06-2020]]-Recupera_PN_ACUM[[#This Row],[09-06-2020]]</f>
        <v>0</v>
      </c>
      <c r="M302" s="19">
        <f>+Recupera_PN_ACUM[[#This Row],[11-06-2020]]-Recupera_PN_ACUM[[#This Row],[10-06-2020]]</f>
        <v>0</v>
      </c>
    </row>
    <row r="303" spans="1:13" ht="24">
      <c r="A303">
        <v>120306</v>
      </c>
      <c r="B303" s="2" t="s">
        <v>191</v>
      </c>
      <c r="C303" s="2" t="s">
        <v>380</v>
      </c>
      <c r="D303" s="2" t="s">
        <v>608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  <c r="L303" s="19">
        <f>+Recupera_PN_ACUM[[#This Row],[10-06-2020]]-Recupera_PN_ACUM[[#This Row],[09-06-2020]]</f>
        <v>0</v>
      </c>
      <c r="M303" s="19">
        <f>+Recupera_PN_ACUM[[#This Row],[11-06-2020]]-Recupera_PN_ACUM[[#This Row],[10-06-2020]]</f>
        <v>0</v>
      </c>
    </row>
    <row r="304" spans="1:13" ht="24">
      <c r="A304">
        <v>120701</v>
      </c>
      <c r="B304" s="2" t="s">
        <v>191</v>
      </c>
      <c r="C304" s="2" t="s">
        <v>296</v>
      </c>
      <c r="D304" s="2" t="s">
        <v>296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  <c r="L304" s="19">
        <f>+Recupera_PN_ACUM[[#This Row],[10-06-2020]]-Recupera_PN_ACUM[[#This Row],[09-06-2020]]</f>
        <v>0</v>
      </c>
      <c r="M304" s="19">
        <f>+Recupera_PN_ACUM[[#This Row],[11-06-2020]]-Recupera_PN_ACUM[[#This Row],[10-06-2020]]</f>
        <v>0</v>
      </c>
    </row>
    <row r="305" spans="1:13" ht="14.25">
      <c r="A305">
        <v>60102</v>
      </c>
      <c r="B305" s="2" t="s">
        <v>158</v>
      </c>
      <c r="C305" s="2" t="s">
        <v>297</v>
      </c>
      <c r="D305" s="2" t="s">
        <v>326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  <c r="L305" s="19">
        <f>+Recupera_PN_ACUM[[#This Row],[10-06-2020]]-Recupera_PN_ACUM[[#This Row],[09-06-2020]]</f>
        <v>0</v>
      </c>
      <c r="M305" s="19">
        <f>+Recupera_PN_ACUM[[#This Row],[11-06-2020]]-Recupera_PN_ACUM[[#This Row],[10-06-2020]]</f>
        <v>0</v>
      </c>
    </row>
    <row r="306" spans="1:13" ht="14.25">
      <c r="A306">
        <v>60305</v>
      </c>
      <c r="B306" s="2" t="s">
        <v>158</v>
      </c>
      <c r="C306" s="2" t="s">
        <v>406</v>
      </c>
      <c r="D306" s="2" t="s">
        <v>326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  <c r="L306" s="19">
        <f>+Recupera_PN_ACUM[[#This Row],[10-06-2020]]-Recupera_PN_ACUM[[#This Row],[09-06-2020]]</f>
        <v>0</v>
      </c>
      <c r="M306" s="19">
        <f>+Recupera_PN_ACUM[[#This Row],[11-06-2020]]-Recupera_PN_ACUM[[#This Row],[10-06-2020]]</f>
        <v>0</v>
      </c>
    </row>
    <row r="307" spans="1:13" ht="14.25">
      <c r="A307">
        <v>90104</v>
      </c>
      <c r="B307" s="2" t="s">
        <v>114</v>
      </c>
      <c r="C307" s="2" t="s">
        <v>197</v>
      </c>
      <c r="D307" s="2" t="s">
        <v>609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  <c r="L307" s="19">
        <f>+Recupera_PN_ACUM[[#This Row],[10-06-2020]]-Recupera_PN_ACUM[[#This Row],[09-06-2020]]</f>
        <v>0</v>
      </c>
      <c r="M307" s="19">
        <f>+Recupera_PN_ACUM[[#This Row],[11-06-2020]]-Recupera_PN_ACUM[[#This Row],[10-06-2020]]</f>
        <v>0</v>
      </c>
    </row>
    <row r="308" spans="1:13" ht="14.25">
      <c r="A308">
        <v>70303</v>
      </c>
      <c r="B308" s="2" t="s">
        <v>268</v>
      </c>
      <c r="C308" s="2" t="s">
        <v>268</v>
      </c>
      <c r="D308" s="2" t="s">
        <v>257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  <c r="L308" s="19">
        <f>+Recupera_PN_ACUM[[#This Row],[10-06-2020]]-Recupera_PN_ACUM[[#This Row],[09-06-2020]]</f>
        <v>0</v>
      </c>
      <c r="M308" s="19">
        <f>+Recupera_PN_ACUM[[#This Row],[11-06-2020]]-Recupera_PN_ACUM[[#This Row],[10-06-2020]]</f>
        <v>0</v>
      </c>
    </row>
    <row r="309" spans="1:13" ht="14.25">
      <c r="A309">
        <v>91002</v>
      </c>
      <c r="B309" s="2" t="s">
        <v>114</v>
      </c>
      <c r="C309" s="2" t="s">
        <v>115</v>
      </c>
      <c r="D309" s="2" t="s">
        <v>257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  <c r="L309" s="19">
        <f>+Recupera_PN_ACUM[[#This Row],[10-06-2020]]-Recupera_PN_ACUM[[#This Row],[09-06-2020]]</f>
        <v>0</v>
      </c>
      <c r="M309" s="19">
        <f>+Recupera_PN_ACUM[[#This Row],[11-06-2020]]-Recupera_PN_ACUM[[#This Row],[10-06-2020]]</f>
        <v>0</v>
      </c>
    </row>
    <row r="310" spans="1:13" ht="14.25">
      <c r="A310">
        <v>40501</v>
      </c>
      <c r="B310" s="2" t="s">
        <v>154</v>
      </c>
      <c r="C310" s="2" t="s">
        <v>236</v>
      </c>
      <c r="D310" s="2" t="s">
        <v>281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  <c r="L310" s="19">
        <f>+Recupera_PN_ACUM[[#This Row],[10-06-2020]]-Recupera_PN_ACUM[[#This Row],[09-06-2020]]</f>
        <v>0</v>
      </c>
      <c r="M310" s="19">
        <f>+Recupera_PN_ACUM[[#This Row],[11-06-2020]]-Recupera_PN_ACUM[[#This Row],[10-06-2020]]</f>
        <v>0</v>
      </c>
    </row>
    <row r="311" spans="1:13" ht="14.25">
      <c r="A311">
        <v>30204</v>
      </c>
      <c r="B311" s="2" t="s">
        <v>144</v>
      </c>
      <c r="C311" s="2" t="s">
        <v>414</v>
      </c>
      <c r="D311" s="2" t="s">
        <v>610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  <c r="L311" s="19">
        <f>+Recupera_PN_ACUM[[#This Row],[10-06-2020]]-Recupera_PN_ACUM[[#This Row],[09-06-2020]]</f>
        <v>0</v>
      </c>
      <c r="M311" s="19">
        <f>+Recupera_PN_ACUM[[#This Row],[11-06-2020]]-Recupera_PN_ACUM[[#This Row],[10-06-2020]]</f>
        <v>0</v>
      </c>
    </row>
    <row r="312" spans="1:13" ht="14.25">
      <c r="A312">
        <v>70105</v>
      </c>
      <c r="B312" s="2" t="s">
        <v>268</v>
      </c>
      <c r="C312" s="2" t="s">
        <v>400</v>
      </c>
      <c r="D312" s="2" t="s">
        <v>611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  <c r="L312" s="19">
        <f>+Recupera_PN_ACUM[[#This Row],[10-06-2020]]-Recupera_PN_ACUM[[#This Row],[09-06-2020]]</f>
        <v>0</v>
      </c>
      <c r="M312" s="19">
        <f>+Recupera_PN_ACUM[[#This Row],[11-06-2020]]-Recupera_PN_ACUM[[#This Row],[10-06-2020]]</f>
        <v>0</v>
      </c>
    </row>
    <row r="313" spans="1:13" ht="14.25">
      <c r="A313">
        <v>80202</v>
      </c>
      <c r="B313" s="2" t="s">
        <v>99</v>
      </c>
      <c r="C313" s="2" t="s">
        <v>612</v>
      </c>
      <c r="D313" s="2" t="s">
        <v>613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  <c r="L313" s="19">
        <f>+Recupera_PN_ACUM[[#This Row],[10-06-2020]]-Recupera_PN_ACUM[[#This Row],[09-06-2020]]</f>
        <v>0</v>
      </c>
      <c r="M313" s="19">
        <f>+Recupera_PN_ACUM[[#This Row],[11-06-2020]]-Recupera_PN_ACUM[[#This Row],[10-06-2020]]</f>
        <v>0</v>
      </c>
    </row>
    <row r="314" spans="1:13" ht="14.25">
      <c r="A314">
        <v>130905</v>
      </c>
      <c r="B314" s="2" t="s">
        <v>102</v>
      </c>
      <c r="C314" s="2" t="s">
        <v>322</v>
      </c>
      <c r="D314" s="2" t="s">
        <v>614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  <c r="L314" s="19">
        <f>+Recupera_PN_ACUM[[#This Row],[10-06-2020]]-Recupera_PN_ACUM[[#This Row],[09-06-2020]]</f>
        <v>0</v>
      </c>
      <c r="M314" s="19">
        <f>+Recupera_PN_ACUM[[#This Row],[11-06-2020]]-Recupera_PN_ACUM[[#This Row],[10-06-2020]]</f>
        <v>0</v>
      </c>
    </row>
    <row r="315" spans="1:13" ht="14.25">
      <c r="A315">
        <v>80203</v>
      </c>
      <c r="B315" s="2" t="s">
        <v>99</v>
      </c>
      <c r="C315" s="2" t="s">
        <v>612</v>
      </c>
      <c r="D315" s="2" t="s">
        <v>615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  <c r="L315" s="19">
        <f>+Recupera_PN_ACUM[[#This Row],[10-06-2020]]-Recupera_PN_ACUM[[#This Row],[09-06-2020]]</f>
        <v>0</v>
      </c>
      <c r="M315" s="19">
        <f>+Recupera_PN_ACUM[[#This Row],[11-06-2020]]-Recupera_PN_ACUM[[#This Row],[10-06-2020]]</f>
        <v>0</v>
      </c>
    </row>
    <row r="316" spans="1:13" ht="14.25">
      <c r="A316">
        <v>70304</v>
      </c>
      <c r="B316" s="2" t="s">
        <v>268</v>
      </c>
      <c r="C316" s="2" t="s">
        <v>268</v>
      </c>
      <c r="D316" s="2" t="s">
        <v>616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  <c r="L316" s="19">
        <f>+Recupera_PN_ACUM[[#This Row],[10-06-2020]]-Recupera_PN_ACUM[[#This Row],[09-06-2020]]</f>
        <v>0</v>
      </c>
      <c r="M316" s="19">
        <f>+Recupera_PN_ACUM[[#This Row],[11-06-2020]]-Recupera_PN_ACUM[[#This Row],[10-06-2020]]</f>
        <v>0</v>
      </c>
    </row>
    <row r="317" spans="1:13" ht="14.25">
      <c r="A317">
        <v>40506</v>
      </c>
      <c r="B317" s="2" t="s">
        <v>154</v>
      </c>
      <c r="C317" s="2" t="s">
        <v>236</v>
      </c>
      <c r="D317" s="2" t="s">
        <v>399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  <c r="L317" s="19">
        <f>+Recupera_PN_ACUM[[#This Row],[10-06-2020]]-Recupera_PN_ACUM[[#This Row],[09-06-2020]]</f>
        <v>0</v>
      </c>
      <c r="M317" s="19">
        <f>+Recupera_PN_ACUM[[#This Row],[11-06-2020]]-Recupera_PN_ACUM[[#This Row],[10-06-2020]]</f>
        <v>0</v>
      </c>
    </row>
    <row r="318" spans="1:13" ht="14.25">
      <c r="A318">
        <v>80804</v>
      </c>
      <c r="B318" s="2" t="s">
        <v>99</v>
      </c>
      <c r="C318" s="2" t="s">
        <v>99</v>
      </c>
      <c r="D318" s="2" t="s">
        <v>128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  <c r="L318" s="19">
        <f>+Recupera_PN_ACUM[[#This Row],[10-06-2020]]-Recupera_PN_ACUM[[#This Row],[09-06-2020]]</f>
        <v>0</v>
      </c>
      <c r="M318" s="19">
        <f>+Recupera_PN_ACUM[[#This Row],[11-06-2020]]-Recupera_PN_ACUM[[#This Row],[10-06-2020]]</f>
        <v>0</v>
      </c>
    </row>
    <row r="319" spans="1:13" ht="14.25">
      <c r="A319">
        <v>90603</v>
      </c>
      <c r="B319" s="2" t="s">
        <v>114</v>
      </c>
      <c r="C319" s="2" t="s">
        <v>302</v>
      </c>
      <c r="D319" s="2" t="s">
        <v>617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  <c r="L319" s="19">
        <f>+Recupera_PN_ACUM[[#This Row],[10-06-2020]]-Recupera_PN_ACUM[[#This Row],[09-06-2020]]</f>
        <v>0</v>
      </c>
      <c r="M319" s="19">
        <f>+Recupera_PN_ACUM[[#This Row],[11-06-2020]]-Recupera_PN_ACUM[[#This Row],[10-06-2020]]</f>
        <v>0</v>
      </c>
    </row>
    <row r="320" spans="1:13" ht="14.25">
      <c r="A320">
        <v>10209</v>
      </c>
      <c r="B320" s="2" t="s">
        <v>163</v>
      </c>
      <c r="C320" s="2" t="s">
        <v>164</v>
      </c>
      <c r="D320" s="2" t="s">
        <v>345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  <c r="L320" s="19">
        <f>+Recupera_PN_ACUM[[#This Row],[10-06-2020]]-Recupera_PN_ACUM[[#This Row],[09-06-2020]]</f>
        <v>0</v>
      </c>
      <c r="M320" s="19">
        <f>+Recupera_PN_ACUM[[#This Row],[11-06-2020]]-Recupera_PN_ACUM[[#This Row],[10-06-2020]]</f>
        <v>0</v>
      </c>
    </row>
    <row r="321" spans="1:13" ht="14.25">
      <c r="A321">
        <v>80204</v>
      </c>
      <c r="B321" s="2" t="s">
        <v>99</v>
      </c>
      <c r="C321" s="2" t="s">
        <v>612</v>
      </c>
      <c r="D321" s="2" t="s">
        <v>618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  <c r="L321" s="19">
        <f>+Recupera_PN_ACUM[[#This Row],[10-06-2020]]-Recupera_PN_ACUM[[#This Row],[09-06-2020]]</f>
        <v>0</v>
      </c>
      <c r="M321" s="19">
        <f>+Recupera_PN_ACUM[[#This Row],[11-06-2020]]-Recupera_PN_ACUM[[#This Row],[10-06-2020]]</f>
        <v>0</v>
      </c>
    </row>
    <row r="322" spans="1:13" ht="14.25">
      <c r="A322">
        <v>90206</v>
      </c>
      <c r="B322" s="2" t="s">
        <v>114</v>
      </c>
      <c r="C322" s="2" t="s">
        <v>435</v>
      </c>
      <c r="D322" s="2" t="s">
        <v>346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  <c r="L322" s="19">
        <f>+Recupera_PN_ACUM[[#This Row],[10-06-2020]]-Recupera_PN_ACUM[[#This Row],[09-06-2020]]</f>
        <v>0</v>
      </c>
      <c r="M322" s="19">
        <f>+Recupera_PN_ACUM[[#This Row],[11-06-2020]]-Recupera_PN_ACUM[[#This Row],[10-06-2020]]</f>
        <v>0</v>
      </c>
    </row>
    <row r="323" spans="1:13" ht="14.25">
      <c r="A323">
        <v>130906</v>
      </c>
      <c r="B323" s="2" t="s">
        <v>102</v>
      </c>
      <c r="C323" s="2" t="s">
        <v>322</v>
      </c>
      <c r="D323" s="2" t="s">
        <v>346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  <c r="L323" s="19">
        <f>+Recupera_PN_ACUM[[#This Row],[10-06-2020]]-Recupera_PN_ACUM[[#This Row],[09-06-2020]]</f>
        <v>0</v>
      </c>
      <c r="M323" s="19">
        <f>+Recupera_PN_ACUM[[#This Row],[11-06-2020]]-Recupera_PN_ACUM[[#This Row],[10-06-2020]]</f>
        <v>0</v>
      </c>
    </row>
    <row r="324" spans="1:13" ht="14.25">
      <c r="A324">
        <v>70209</v>
      </c>
      <c r="B324" s="2" t="s">
        <v>268</v>
      </c>
      <c r="C324" s="2" t="s">
        <v>348</v>
      </c>
      <c r="D324" s="2" t="s">
        <v>619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  <c r="L324" s="19">
        <f>+Recupera_PN_ACUM[[#This Row],[10-06-2020]]-Recupera_PN_ACUM[[#This Row],[09-06-2020]]</f>
        <v>0</v>
      </c>
      <c r="M324" s="19">
        <f>+Recupera_PN_ACUM[[#This Row],[11-06-2020]]-Recupera_PN_ACUM[[#This Row],[10-06-2020]]</f>
        <v>0</v>
      </c>
    </row>
    <row r="325" spans="1:13" ht="14.25">
      <c r="A325">
        <v>70408</v>
      </c>
      <c r="B325" s="2" t="s">
        <v>268</v>
      </c>
      <c r="C325" s="2" t="s">
        <v>328</v>
      </c>
      <c r="D325" s="2" t="s">
        <v>238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  <c r="L325" s="19">
        <f>+Recupera_PN_ACUM[[#This Row],[10-06-2020]]-Recupera_PN_ACUM[[#This Row],[09-06-2020]]</f>
        <v>0</v>
      </c>
      <c r="M325" s="19">
        <f>+Recupera_PN_ACUM[[#This Row],[11-06-2020]]-Recupera_PN_ACUM[[#This Row],[10-06-2020]]</f>
        <v>0</v>
      </c>
    </row>
    <row r="326" spans="1:13" ht="14.25">
      <c r="A326">
        <v>90401</v>
      </c>
      <c r="B326" s="2" t="s">
        <v>114</v>
      </c>
      <c r="C326" s="2" t="s">
        <v>238</v>
      </c>
      <c r="D326" s="2" t="s">
        <v>239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  <c r="L326" s="19">
        <f>+Recupera_PN_ACUM[[#This Row],[10-06-2020]]-Recupera_PN_ACUM[[#This Row],[09-06-2020]]</f>
        <v>0</v>
      </c>
      <c r="M326" s="19">
        <f>+Recupera_PN_ACUM[[#This Row],[11-06-2020]]-Recupera_PN_ACUM[[#This Row],[10-06-2020]]</f>
        <v>0</v>
      </c>
    </row>
    <row r="327" spans="1:13" ht="14.25">
      <c r="A327">
        <v>70210</v>
      </c>
      <c r="B327" s="2" t="s">
        <v>268</v>
      </c>
      <c r="C327" s="2" t="s">
        <v>348</v>
      </c>
      <c r="D327" s="2" t="s">
        <v>620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  <c r="L327" s="19">
        <f>+Recupera_PN_ACUM[[#This Row],[10-06-2020]]-Recupera_PN_ACUM[[#This Row],[09-06-2020]]</f>
        <v>0</v>
      </c>
      <c r="M327" s="19">
        <f>+Recupera_PN_ACUM[[#This Row],[11-06-2020]]-Recupera_PN_ACUM[[#This Row],[10-06-2020]]</f>
        <v>0</v>
      </c>
    </row>
    <row r="328" spans="1:13" ht="14.25">
      <c r="A328">
        <v>90103</v>
      </c>
      <c r="B328" s="2" t="s">
        <v>114</v>
      </c>
      <c r="C328" s="2" t="s">
        <v>197</v>
      </c>
      <c r="D328" s="2" t="s">
        <v>621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  <c r="L328" s="19">
        <f>+Recupera_PN_ACUM[[#This Row],[10-06-2020]]-Recupera_PN_ACUM[[#This Row],[09-06-2020]]</f>
        <v>0</v>
      </c>
      <c r="M328" s="19">
        <f>+Recupera_PN_ACUM[[#This Row],[11-06-2020]]-Recupera_PN_ACUM[[#This Row],[10-06-2020]]</f>
        <v>0</v>
      </c>
    </row>
    <row r="329" spans="1:13" ht="14.25">
      <c r="A329">
        <v>70211</v>
      </c>
      <c r="B329" s="2" t="s">
        <v>268</v>
      </c>
      <c r="C329" s="2" t="s">
        <v>348</v>
      </c>
      <c r="D329" s="2" t="s">
        <v>622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  <c r="L329" s="19">
        <f>+Recupera_PN_ACUM[[#This Row],[10-06-2020]]-Recupera_PN_ACUM[[#This Row],[09-06-2020]]</f>
        <v>0</v>
      </c>
      <c r="M329" s="19">
        <f>+Recupera_PN_ACUM[[#This Row],[11-06-2020]]-Recupera_PN_ACUM[[#This Row],[10-06-2020]]</f>
        <v>0</v>
      </c>
    </row>
    <row r="330" spans="1:13" ht="14.25">
      <c r="A330">
        <v>50101</v>
      </c>
      <c r="B330" s="2" t="s">
        <v>151</v>
      </c>
      <c r="C330" s="2" t="s">
        <v>269</v>
      </c>
      <c r="D330" s="2" t="s">
        <v>270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  <c r="L330" s="19">
        <f>+Recupera_PN_ACUM[[#This Row],[10-06-2020]]-Recupera_PN_ACUM[[#This Row],[09-06-2020]]</f>
        <v>0</v>
      </c>
      <c r="M330" s="19">
        <f>+Recupera_PN_ACUM[[#This Row],[11-06-2020]]-Recupera_PN_ACUM[[#This Row],[10-06-2020]]</f>
        <v>0</v>
      </c>
    </row>
    <row r="331" spans="1:13" ht="14.25">
      <c r="A331">
        <v>70106</v>
      </c>
      <c r="B331" s="2" t="s">
        <v>268</v>
      </c>
      <c r="C331" s="2" t="s">
        <v>400</v>
      </c>
      <c r="D331" s="2" t="s">
        <v>401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  <c r="L331" s="19">
        <f>+Recupera_PN_ACUM[[#This Row],[10-06-2020]]-Recupera_PN_ACUM[[#This Row],[09-06-2020]]</f>
        <v>0</v>
      </c>
      <c r="M331" s="19">
        <f>+Recupera_PN_ACUM[[#This Row],[11-06-2020]]-Recupera_PN_ACUM[[#This Row],[10-06-2020]]</f>
        <v>0</v>
      </c>
    </row>
    <row r="332" spans="1:13" ht="14.25">
      <c r="A332">
        <v>20505</v>
      </c>
      <c r="B332" s="2" t="s">
        <v>212</v>
      </c>
      <c r="C332" s="2" t="s">
        <v>357</v>
      </c>
      <c r="D332" s="2" t="s">
        <v>402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  <c r="L332" s="19">
        <f>+Recupera_PN_ACUM[[#This Row],[10-06-2020]]-Recupera_PN_ACUM[[#This Row],[09-06-2020]]</f>
        <v>0</v>
      </c>
      <c r="M332" s="19">
        <f>+Recupera_PN_ACUM[[#This Row],[11-06-2020]]-Recupera_PN_ACUM[[#This Row],[10-06-2020]]</f>
        <v>0</v>
      </c>
    </row>
    <row r="333" spans="1:13" ht="14.25">
      <c r="A333">
        <v>91003</v>
      </c>
      <c r="B333" s="2" t="s">
        <v>114</v>
      </c>
      <c r="C333" s="2" t="s">
        <v>115</v>
      </c>
      <c r="D333" s="2" t="s">
        <v>216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  <c r="L333" s="19">
        <f>+Recupera_PN_ACUM[[#This Row],[10-06-2020]]-Recupera_PN_ACUM[[#This Row],[09-06-2020]]</f>
        <v>0</v>
      </c>
      <c r="M333" s="19">
        <f>+Recupera_PN_ACUM[[#This Row],[11-06-2020]]-Recupera_PN_ACUM[[#This Row],[10-06-2020]]</f>
        <v>0</v>
      </c>
    </row>
    <row r="334" spans="1:13" ht="14.25">
      <c r="A334">
        <v>20301</v>
      </c>
      <c r="B334" s="2" t="s">
        <v>212</v>
      </c>
      <c r="C334" s="2" t="s">
        <v>245</v>
      </c>
      <c r="D334" s="2" t="s">
        <v>246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  <c r="L334" s="19">
        <f>+Recupera_PN_ACUM[[#This Row],[10-06-2020]]-Recupera_PN_ACUM[[#This Row],[09-06-2020]]</f>
        <v>0</v>
      </c>
      <c r="M334" s="19">
        <f>+Recupera_PN_ACUM[[#This Row],[11-06-2020]]-Recupera_PN_ACUM[[#This Row],[10-06-2020]]</f>
        <v>0</v>
      </c>
    </row>
    <row r="335" spans="1:13" ht="14.25">
      <c r="A335">
        <v>60306</v>
      </c>
      <c r="B335" s="2" t="s">
        <v>158</v>
      </c>
      <c r="C335" s="2" t="s">
        <v>406</v>
      </c>
      <c r="D335" s="2" t="s">
        <v>623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  <c r="L335" s="19">
        <f>+Recupera_PN_ACUM[[#This Row],[10-06-2020]]-Recupera_PN_ACUM[[#This Row],[09-06-2020]]</f>
        <v>0</v>
      </c>
      <c r="M335" s="19">
        <f>+Recupera_PN_ACUM[[#This Row],[11-06-2020]]-Recupera_PN_ACUM[[#This Row],[10-06-2020]]</f>
        <v>0</v>
      </c>
    </row>
    <row r="336" spans="1:13" ht="14.25">
      <c r="A336">
        <v>90207</v>
      </c>
      <c r="B336" s="2" t="s">
        <v>114</v>
      </c>
      <c r="C336" s="2" t="s">
        <v>435</v>
      </c>
      <c r="D336" s="2" t="s">
        <v>624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  <c r="L336" s="19">
        <f>+Recupera_PN_ACUM[[#This Row],[10-06-2020]]-Recupera_PN_ACUM[[#This Row],[09-06-2020]]</f>
        <v>0</v>
      </c>
      <c r="M336" s="19">
        <f>+Recupera_PN_ACUM[[#This Row],[11-06-2020]]-Recupera_PN_ACUM[[#This Row],[10-06-2020]]</f>
        <v>0</v>
      </c>
    </row>
    <row r="337" spans="1:13" ht="14.25">
      <c r="A337">
        <v>91004</v>
      </c>
      <c r="B337" s="2" t="s">
        <v>114</v>
      </c>
      <c r="C337" s="2" t="s">
        <v>115</v>
      </c>
      <c r="D337" s="2" t="s">
        <v>625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  <c r="L337" s="19">
        <f>+Recupera_PN_ACUM[[#This Row],[10-06-2020]]-Recupera_PN_ACUM[[#This Row],[09-06-2020]]</f>
        <v>0</v>
      </c>
      <c r="M337" s="19">
        <f>+Recupera_PN_ACUM[[#This Row],[11-06-2020]]-Recupera_PN_ACUM[[#This Row],[10-06-2020]]</f>
        <v>0</v>
      </c>
    </row>
    <row r="338" spans="1:13" ht="14.25">
      <c r="A338">
        <v>130712</v>
      </c>
      <c r="B338" s="2" t="s">
        <v>102</v>
      </c>
      <c r="C338" s="2" t="s">
        <v>138</v>
      </c>
      <c r="D338" s="2" t="s">
        <v>347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  <c r="L338" s="19">
        <f>+Recupera_PN_ACUM[[#This Row],[10-06-2020]]-Recupera_PN_ACUM[[#This Row],[09-06-2020]]</f>
        <v>0</v>
      </c>
      <c r="M338" s="19">
        <f>+Recupera_PN_ACUM[[#This Row],[11-06-2020]]-Recupera_PN_ACUM[[#This Row],[10-06-2020]]</f>
        <v>0</v>
      </c>
    </row>
    <row r="339" spans="1:13" ht="14.25">
      <c r="A339">
        <v>91107</v>
      </c>
      <c r="B339" s="2" t="s">
        <v>114</v>
      </c>
      <c r="C339" s="2" t="s">
        <v>186</v>
      </c>
      <c r="D339" s="2" t="s">
        <v>305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  <c r="L339" s="19">
        <f>+Recupera_PN_ACUM[[#This Row],[10-06-2020]]-Recupera_PN_ACUM[[#This Row],[09-06-2020]]</f>
        <v>0</v>
      </c>
      <c r="M339" s="19">
        <f>+Recupera_PN_ACUM[[#This Row],[11-06-2020]]-Recupera_PN_ACUM[[#This Row],[10-06-2020]]</f>
        <v>0</v>
      </c>
    </row>
    <row r="340" spans="1:13" ht="14.25">
      <c r="A340">
        <v>90208</v>
      </c>
      <c r="B340" s="2" t="s">
        <v>114</v>
      </c>
      <c r="C340" s="2" t="s">
        <v>435</v>
      </c>
      <c r="D340" s="2" t="s">
        <v>626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  <c r="L340" s="19">
        <f>+Recupera_PN_ACUM[[#This Row],[10-06-2020]]-Recupera_PN_ACUM[[#This Row],[09-06-2020]]</f>
        <v>0</v>
      </c>
      <c r="M340" s="19">
        <f>+Recupera_PN_ACUM[[#This Row],[11-06-2020]]-Recupera_PN_ACUM[[#This Row],[10-06-2020]]</f>
        <v>0</v>
      </c>
    </row>
    <row r="341" spans="1:13" ht="14.25">
      <c r="A341">
        <v>70212</v>
      </c>
      <c r="B341" s="2" t="s">
        <v>268</v>
      </c>
      <c r="C341" s="2" t="s">
        <v>348</v>
      </c>
      <c r="D341" s="2" t="s">
        <v>627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  <c r="L341" s="19">
        <f>+Recupera_PN_ACUM[[#This Row],[10-06-2020]]-Recupera_PN_ACUM[[#This Row],[09-06-2020]]</f>
        <v>0</v>
      </c>
      <c r="M341" s="19">
        <f>+Recupera_PN_ACUM[[#This Row],[11-06-2020]]-Recupera_PN_ACUM[[#This Row],[10-06-2020]]</f>
        <v>0</v>
      </c>
    </row>
    <row r="342" spans="1:13" ht="14.25">
      <c r="A342">
        <v>91112</v>
      </c>
      <c r="B342" s="2" t="s">
        <v>114</v>
      </c>
      <c r="C342" s="2" t="s">
        <v>186</v>
      </c>
      <c r="D342" s="2" t="s">
        <v>327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  <c r="L342" s="19">
        <f>+Recupera_PN_ACUM[[#This Row],[10-06-2020]]-Recupera_PN_ACUM[[#This Row],[09-06-2020]]</f>
        <v>0</v>
      </c>
      <c r="M342" s="19">
        <f>+Recupera_PN_ACUM[[#This Row],[11-06-2020]]-Recupera_PN_ACUM[[#This Row],[10-06-2020]]</f>
        <v>0</v>
      </c>
    </row>
    <row r="343" spans="1:13" ht="14.25">
      <c r="A343">
        <v>130308</v>
      </c>
      <c r="B343" s="2" t="s">
        <v>102</v>
      </c>
      <c r="C343" s="2" t="s">
        <v>222</v>
      </c>
      <c r="D343" s="2" t="s">
        <v>628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  <c r="L343" s="19">
        <f>+Recupera_PN_ACUM[[#This Row],[10-06-2020]]-Recupera_PN_ACUM[[#This Row],[09-06-2020]]</f>
        <v>0</v>
      </c>
      <c r="M343" s="19">
        <f>+Recupera_PN_ACUM[[#This Row],[11-06-2020]]-Recupera_PN_ACUM[[#This Row],[10-06-2020]]</f>
        <v>0</v>
      </c>
    </row>
    <row r="344" spans="1:13" ht="14.25">
      <c r="A344">
        <v>70709</v>
      </c>
      <c r="B344" s="2" t="s">
        <v>268</v>
      </c>
      <c r="C344" s="2" t="s">
        <v>453</v>
      </c>
      <c r="D344" s="2" t="s">
        <v>629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  <c r="L344" s="19">
        <f>+Recupera_PN_ACUM[[#This Row],[10-06-2020]]-Recupera_PN_ACUM[[#This Row],[09-06-2020]]</f>
        <v>0</v>
      </c>
      <c r="M344" s="19">
        <f>+Recupera_PN_ACUM[[#This Row],[11-06-2020]]-Recupera_PN_ACUM[[#This Row],[10-06-2020]]</f>
        <v>0</v>
      </c>
    </row>
    <row r="345" spans="1:13" ht="24">
      <c r="A345">
        <v>70301</v>
      </c>
      <c r="B345" s="2" t="s">
        <v>268</v>
      </c>
      <c r="C345" s="2" t="s">
        <v>268</v>
      </c>
      <c r="D345" s="2" t="s">
        <v>306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  <c r="L345" s="19">
        <f>+Recupera_PN_ACUM[[#This Row],[10-06-2020]]-Recupera_PN_ACUM[[#This Row],[09-06-2020]]</f>
        <v>0</v>
      </c>
      <c r="M345" s="19">
        <f>+Recupera_PN_ACUM[[#This Row],[11-06-2020]]-Recupera_PN_ACUM[[#This Row],[10-06-2020]]</f>
        <v>0</v>
      </c>
    </row>
    <row r="346" spans="1:13" ht="14.25">
      <c r="A346">
        <v>90209</v>
      </c>
      <c r="B346" s="2" t="s">
        <v>114</v>
      </c>
      <c r="C346" s="2" t="s">
        <v>435</v>
      </c>
      <c r="D346" s="2" t="s">
        <v>630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  <c r="L346" s="19">
        <f>+Recupera_PN_ACUM[[#This Row],[10-06-2020]]-Recupera_PN_ACUM[[#This Row],[09-06-2020]]</f>
        <v>0</v>
      </c>
      <c r="M346" s="19">
        <f>+Recupera_PN_ACUM[[#This Row],[11-06-2020]]-Recupera_PN_ACUM[[#This Row],[10-06-2020]]</f>
        <v>0</v>
      </c>
    </row>
    <row r="347" spans="1:13" ht="14.25">
      <c r="A347">
        <v>70603</v>
      </c>
      <c r="B347" s="2" t="s">
        <v>268</v>
      </c>
      <c r="C347" s="2" t="s">
        <v>248</v>
      </c>
      <c r="D347" s="2" t="s">
        <v>631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  <c r="L347" s="19">
        <f>+Recupera_PN_ACUM[[#This Row],[10-06-2020]]-Recupera_PN_ACUM[[#This Row],[09-06-2020]]</f>
        <v>0</v>
      </c>
      <c r="M347" s="19">
        <f>+Recupera_PN_ACUM[[#This Row],[11-06-2020]]-Recupera_PN_ACUM[[#This Row],[10-06-2020]]</f>
        <v>0</v>
      </c>
    </row>
    <row r="348" spans="1:13" ht="14.25">
      <c r="A348">
        <v>41103</v>
      </c>
      <c r="B348" s="2" t="s">
        <v>154</v>
      </c>
      <c r="C348" s="2" t="s">
        <v>258</v>
      </c>
      <c r="D348" s="2" t="s">
        <v>632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  <c r="L348" s="19">
        <f>+Recupera_PN_ACUM[[#This Row],[10-06-2020]]-Recupera_PN_ACUM[[#This Row],[09-06-2020]]</f>
        <v>0</v>
      </c>
      <c r="M348" s="19">
        <f>+Recupera_PN_ACUM[[#This Row],[11-06-2020]]-Recupera_PN_ACUM[[#This Row],[10-06-2020]]</f>
        <v>0</v>
      </c>
    </row>
    <row r="349" spans="1:13" ht="24">
      <c r="A349">
        <v>110102</v>
      </c>
      <c r="B349" s="2" t="s">
        <v>188</v>
      </c>
      <c r="C349" s="2" t="s">
        <v>189</v>
      </c>
      <c r="D349" s="2" t="s">
        <v>190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  <c r="L349" s="19">
        <f>+Recupera_PN_ACUM[[#This Row],[10-06-2020]]-Recupera_PN_ACUM[[#This Row],[09-06-2020]]</f>
        <v>0</v>
      </c>
      <c r="M349" s="19">
        <f>+Recupera_PN_ACUM[[#This Row],[11-06-2020]]-Recupera_PN_ACUM[[#This Row],[10-06-2020]]</f>
        <v>0</v>
      </c>
    </row>
    <row r="350" spans="1:13" ht="14.25">
      <c r="A350">
        <v>41306</v>
      </c>
      <c r="B350" s="2" t="s">
        <v>154</v>
      </c>
      <c r="C350" s="2" t="s">
        <v>441</v>
      </c>
      <c r="D350" s="2" t="s">
        <v>633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  <c r="L350" s="19">
        <f>+Recupera_PN_ACUM[[#This Row],[10-06-2020]]-Recupera_PN_ACUM[[#This Row],[09-06-2020]]</f>
        <v>0</v>
      </c>
      <c r="M350" s="19">
        <f>+Recupera_PN_ACUM[[#This Row],[11-06-2020]]-Recupera_PN_ACUM[[#This Row],[10-06-2020]]</f>
        <v>0</v>
      </c>
    </row>
    <row r="351" spans="1:13" ht="24">
      <c r="A351">
        <v>120404</v>
      </c>
      <c r="B351" s="2" t="s">
        <v>191</v>
      </c>
      <c r="C351" s="2" t="s">
        <v>493</v>
      </c>
      <c r="D351" s="2" t="s">
        <v>634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  <c r="L351" s="19">
        <f>+Recupera_PN_ACUM[[#This Row],[10-06-2020]]-Recupera_PN_ACUM[[#This Row],[09-06-2020]]</f>
        <v>0</v>
      </c>
      <c r="M351" s="19">
        <f>+Recupera_PN_ACUM[[#This Row],[11-06-2020]]-Recupera_PN_ACUM[[#This Row],[10-06-2020]]</f>
        <v>0</v>
      </c>
    </row>
    <row r="352" spans="1:13" ht="14.25">
      <c r="A352">
        <v>60602</v>
      </c>
      <c r="B352" s="2" t="s">
        <v>158</v>
      </c>
      <c r="C352" s="2" t="s">
        <v>342</v>
      </c>
      <c r="D352" s="2" t="s">
        <v>635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  <c r="L352" s="19">
        <f>+Recupera_PN_ACUM[[#This Row],[10-06-2020]]-Recupera_PN_ACUM[[#This Row],[09-06-2020]]</f>
        <v>0</v>
      </c>
      <c r="M352" s="19">
        <f>+Recupera_PN_ACUM[[#This Row],[11-06-2020]]-Recupera_PN_ACUM[[#This Row],[10-06-2020]]</f>
        <v>0</v>
      </c>
    </row>
    <row r="353" spans="1:13" ht="14.25">
      <c r="A353">
        <v>70305</v>
      </c>
      <c r="B353" s="2" t="s">
        <v>268</v>
      </c>
      <c r="C353" s="2" t="s">
        <v>268</v>
      </c>
      <c r="D353" s="2" t="s">
        <v>636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  <c r="L353" s="19">
        <f>+Recupera_PN_ACUM[[#This Row],[10-06-2020]]-Recupera_PN_ACUM[[#This Row],[09-06-2020]]</f>
        <v>0</v>
      </c>
      <c r="M353" s="19">
        <f>+Recupera_PN_ACUM[[#This Row],[11-06-2020]]-Recupera_PN_ACUM[[#This Row],[10-06-2020]]</f>
        <v>0</v>
      </c>
    </row>
    <row r="354" spans="1:13" ht="14.25">
      <c r="A354">
        <v>90308</v>
      </c>
      <c r="B354" s="2" t="s">
        <v>114</v>
      </c>
      <c r="C354" s="2" t="s">
        <v>284</v>
      </c>
      <c r="D354" s="2" t="s">
        <v>636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  <c r="L354" s="19">
        <f>+Recupera_PN_ACUM[[#This Row],[10-06-2020]]-Recupera_PN_ACUM[[#This Row],[09-06-2020]]</f>
        <v>0</v>
      </c>
      <c r="M354" s="19">
        <f>+Recupera_PN_ACUM[[#This Row],[11-06-2020]]-Recupera_PN_ACUM[[#This Row],[10-06-2020]]</f>
        <v>0</v>
      </c>
    </row>
    <row r="355" spans="1:13" ht="14.25">
      <c r="A355">
        <v>80816</v>
      </c>
      <c r="B355" s="2" t="s">
        <v>99</v>
      </c>
      <c r="C355" s="2" t="s">
        <v>99</v>
      </c>
      <c r="D355" s="2" t="s">
        <v>129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  <c r="L355" s="19">
        <f>+Recupera_PN_ACUM[[#This Row],[10-06-2020]]-Recupera_PN_ACUM[[#This Row],[09-06-2020]]</f>
        <v>0</v>
      </c>
      <c r="M355" s="19">
        <f>+Recupera_PN_ACUM[[#This Row],[11-06-2020]]-Recupera_PN_ACUM[[#This Row],[10-06-2020]]</f>
        <v>0</v>
      </c>
    </row>
    <row r="356" spans="1:13" ht="14.25">
      <c r="A356">
        <v>10210</v>
      </c>
      <c r="B356" s="2" t="s">
        <v>163</v>
      </c>
      <c r="C356" s="2" t="s">
        <v>164</v>
      </c>
      <c r="D356" s="2" t="s">
        <v>637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  <c r="L356" s="19">
        <f>+Recupera_PN_ACUM[[#This Row],[10-06-2020]]-Recupera_PN_ACUM[[#This Row],[09-06-2020]]</f>
        <v>0</v>
      </c>
      <c r="M356" s="19">
        <f>+Recupera_PN_ACUM[[#This Row],[11-06-2020]]-Recupera_PN_ACUM[[#This Row],[10-06-2020]]</f>
        <v>0</v>
      </c>
    </row>
    <row r="357" spans="1:13" ht="14.25">
      <c r="A357">
        <v>70306</v>
      </c>
      <c r="B357" s="2" t="s">
        <v>268</v>
      </c>
      <c r="C357" s="2" t="s">
        <v>268</v>
      </c>
      <c r="D357" s="2" t="s">
        <v>638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  <c r="L357" s="19">
        <f>+Recupera_PN_ACUM[[#This Row],[10-06-2020]]-Recupera_PN_ACUM[[#This Row],[09-06-2020]]</f>
        <v>0</v>
      </c>
      <c r="M357" s="19">
        <f>+Recupera_PN_ACUM[[#This Row],[11-06-2020]]-Recupera_PN_ACUM[[#This Row],[10-06-2020]]</f>
        <v>0</v>
      </c>
    </row>
    <row r="358" spans="1:13" ht="14.25">
      <c r="A358">
        <v>90210</v>
      </c>
      <c r="B358" s="2" t="s">
        <v>114</v>
      </c>
      <c r="C358" s="2" t="s">
        <v>435</v>
      </c>
      <c r="D358" s="2" t="s">
        <v>639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  <c r="L358" s="19">
        <f>+Recupera_PN_ACUM[[#This Row],[10-06-2020]]-Recupera_PN_ACUM[[#This Row],[09-06-2020]]</f>
        <v>0</v>
      </c>
      <c r="M358" s="19">
        <f>+Recupera_PN_ACUM[[#This Row],[11-06-2020]]-Recupera_PN_ACUM[[#This Row],[10-06-2020]]</f>
        <v>0</v>
      </c>
    </row>
    <row r="359" spans="1:13" ht="14.25">
      <c r="A359">
        <v>20405</v>
      </c>
      <c r="B359" s="2" t="s">
        <v>212</v>
      </c>
      <c r="C359" s="2" t="s">
        <v>249</v>
      </c>
      <c r="D359" s="2" t="s">
        <v>640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  <c r="L359" s="19">
        <f>+Recupera_PN_ACUM[[#This Row],[10-06-2020]]-Recupera_PN_ACUM[[#This Row],[09-06-2020]]</f>
        <v>0</v>
      </c>
      <c r="M359" s="19">
        <f>+Recupera_PN_ACUM[[#This Row],[11-06-2020]]-Recupera_PN_ACUM[[#This Row],[10-06-2020]]</f>
        <v>0</v>
      </c>
    </row>
    <row r="360" spans="1:13" ht="14.25">
      <c r="A360">
        <v>90702</v>
      </c>
      <c r="B360" s="2" t="s">
        <v>114</v>
      </c>
      <c r="C360" s="2" t="s">
        <v>363</v>
      </c>
      <c r="D360" s="2" t="s">
        <v>640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  <c r="L360" s="19">
        <f>+Recupera_PN_ACUM[[#This Row],[10-06-2020]]-Recupera_PN_ACUM[[#This Row],[09-06-2020]]</f>
        <v>0</v>
      </c>
      <c r="M360" s="19">
        <f>+Recupera_PN_ACUM[[#This Row],[11-06-2020]]-Recupera_PN_ACUM[[#This Row],[10-06-2020]]</f>
        <v>0</v>
      </c>
    </row>
    <row r="361" spans="1:13" ht="14.25">
      <c r="A361">
        <v>41101</v>
      </c>
      <c r="B361" s="2" t="s">
        <v>154</v>
      </c>
      <c r="C361" s="2" t="s">
        <v>258</v>
      </c>
      <c r="D361" s="2" t="s">
        <v>403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  <c r="L361" s="19">
        <f>+Recupera_PN_ACUM[[#This Row],[10-06-2020]]-Recupera_PN_ACUM[[#This Row],[09-06-2020]]</f>
        <v>0</v>
      </c>
      <c r="M361" s="19">
        <f>+Recupera_PN_ACUM[[#This Row],[11-06-2020]]-Recupera_PN_ACUM[[#This Row],[10-06-2020]]</f>
        <v>0</v>
      </c>
    </row>
    <row r="362" spans="1:13" ht="14.25">
      <c r="A362">
        <v>130407</v>
      </c>
      <c r="B362" s="2" t="s">
        <v>102</v>
      </c>
      <c r="C362" s="2" t="s">
        <v>259</v>
      </c>
      <c r="D362" s="2" t="s">
        <v>403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  <c r="L362" s="19">
        <f>+Recupera_PN_ACUM[[#This Row],[10-06-2020]]-Recupera_PN_ACUM[[#This Row],[09-06-2020]]</f>
        <v>0</v>
      </c>
      <c r="M362" s="19">
        <f>+Recupera_PN_ACUM[[#This Row],[11-06-2020]]-Recupera_PN_ACUM[[#This Row],[10-06-2020]]</f>
        <v>0</v>
      </c>
    </row>
    <row r="363" spans="1:13" ht="14.25">
      <c r="A363">
        <v>60309</v>
      </c>
      <c r="B363" s="2" t="s">
        <v>158</v>
      </c>
      <c r="C363" s="2" t="s">
        <v>406</v>
      </c>
      <c r="D363" s="2" t="s">
        <v>641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  <c r="L363" s="19">
        <f>+Recupera_PN_ACUM[[#This Row],[10-06-2020]]-Recupera_PN_ACUM[[#This Row],[09-06-2020]]</f>
        <v>0</v>
      </c>
      <c r="M363" s="19">
        <f>+Recupera_PN_ACUM[[#This Row],[11-06-2020]]-Recupera_PN_ACUM[[#This Row],[10-06-2020]]</f>
        <v>0</v>
      </c>
    </row>
    <row r="364" spans="1:13" ht="14.25">
      <c r="A364">
        <v>20306</v>
      </c>
      <c r="B364" s="2" t="s">
        <v>212</v>
      </c>
      <c r="C364" s="2" t="s">
        <v>245</v>
      </c>
      <c r="D364" s="2" t="s">
        <v>224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  <c r="L364" s="19">
        <f>+Recupera_PN_ACUM[[#This Row],[10-06-2020]]-Recupera_PN_ACUM[[#This Row],[09-06-2020]]</f>
        <v>0</v>
      </c>
      <c r="M364" s="19">
        <f>+Recupera_PN_ACUM[[#This Row],[11-06-2020]]-Recupera_PN_ACUM[[#This Row],[10-06-2020]]</f>
        <v>0</v>
      </c>
    </row>
    <row r="365" spans="1:13" ht="14.25">
      <c r="A365">
        <v>40606</v>
      </c>
      <c r="B365" s="2" t="s">
        <v>154</v>
      </c>
      <c r="C365" s="2" t="s">
        <v>171</v>
      </c>
      <c r="D365" s="2" t="s">
        <v>224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  <c r="L365" s="19">
        <f>+Recupera_PN_ACUM[[#This Row],[10-06-2020]]-Recupera_PN_ACUM[[#This Row],[09-06-2020]]</f>
        <v>0</v>
      </c>
      <c r="M365" s="19">
        <f>+Recupera_PN_ACUM[[#This Row],[11-06-2020]]-Recupera_PN_ACUM[[#This Row],[10-06-2020]]</f>
        <v>0</v>
      </c>
    </row>
    <row r="366" spans="1:13" ht="14.25">
      <c r="A366">
        <v>80820</v>
      </c>
      <c r="B366" s="2" t="s">
        <v>99</v>
      </c>
      <c r="C366" s="2" t="s">
        <v>99</v>
      </c>
      <c r="D366" s="2" t="s">
        <v>125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  <c r="L366" s="19">
        <f>+Recupera_PN_ACUM[[#This Row],[10-06-2020]]-Recupera_PN_ACUM[[#This Row],[09-06-2020]]</f>
        <v>0</v>
      </c>
      <c r="M366" s="19">
        <f>+Recupera_PN_ACUM[[#This Row],[11-06-2020]]-Recupera_PN_ACUM[[#This Row],[10-06-2020]]</f>
        <v>0</v>
      </c>
    </row>
    <row r="367" spans="1:13" ht="14.25">
      <c r="A367">
        <v>80505</v>
      </c>
      <c r="B367" s="2" t="s">
        <v>99</v>
      </c>
      <c r="C367" s="2" t="s">
        <v>134</v>
      </c>
      <c r="D367" s="2" t="s">
        <v>208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  <c r="L367" s="19">
        <f>+Recupera_PN_ACUM[[#This Row],[10-06-2020]]-Recupera_PN_ACUM[[#This Row],[09-06-2020]]</f>
        <v>0</v>
      </c>
      <c r="M367" s="19">
        <f>+Recupera_PN_ACUM[[#This Row],[11-06-2020]]-Recupera_PN_ACUM[[#This Row],[10-06-2020]]</f>
        <v>0</v>
      </c>
    </row>
    <row r="368" spans="1:13" ht="14.25">
      <c r="A368">
        <v>60201</v>
      </c>
      <c r="B368" s="2" t="s">
        <v>158</v>
      </c>
      <c r="C368" s="2" t="s">
        <v>350</v>
      </c>
      <c r="D368" s="2" t="s">
        <v>642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  <c r="L368" s="19">
        <f>+Recupera_PN_ACUM[[#This Row],[10-06-2020]]-Recupera_PN_ACUM[[#This Row],[09-06-2020]]</f>
        <v>0</v>
      </c>
      <c r="M368" s="19">
        <f>+Recupera_PN_ACUM[[#This Row],[11-06-2020]]-Recupera_PN_ACUM[[#This Row],[10-06-2020]]</f>
        <v>0</v>
      </c>
    </row>
    <row r="369" spans="1:13" ht="14.25">
      <c r="A369">
        <v>130309</v>
      </c>
      <c r="B369" s="2" t="s">
        <v>102</v>
      </c>
      <c r="C369" s="2" t="s">
        <v>222</v>
      </c>
      <c r="D369" s="2" t="s">
        <v>307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  <c r="L369" s="19">
        <f>+Recupera_PN_ACUM[[#This Row],[10-06-2020]]-Recupera_PN_ACUM[[#This Row],[09-06-2020]]</f>
        <v>0</v>
      </c>
      <c r="M369" s="19">
        <f>+Recupera_PN_ACUM[[#This Row],[11-06-2020]]-Recupera_PN_ACUM[[#This Row],[10-06-2020]]</f>
        <v>0</v>
      </c>
    </row>
    <row r="370" spans="1:13" ht="14.25">
      <c r="A370">
        <v>70409</v>
      </c>
      <c r="B370" s="2" t="s">
        <v>268</v>
      </c>
      <c r="C370" s="2" t="s">
        <v>328</v>
      </c>
      <c r="D370" s="2" t="s">
        <v>308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  <c r="L370" s="19">
        <f>+Recupera_PN_ACUM[[#This Row],[10-06-2020]]-Recupera_PN_ACUM[[#This Row],[09-06-2020]]</f>
        <v>0</v>
      </c>
      <c r="M370" s="19">
        <f>+Recupera_PN_ACUM[[#This Row],[11-06-2020]]-Recupera_PN_ACUM[[#This Row],[10-06-2020]]</f>
        <v>0</v>
      </c>
    </row>
    <row r="371" spans="1:13" ht="14.25">
      <c r="A371">
        <v>90501</v>
      </c>
      <c r="B371" s="2" t="s">
        <v>114</v>
      </c>
      <c r="C371" s="2" t="s">
        <v>308</v>
      </c>
      <c r="D371" s="2" t="s">
        <v>309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  <c r="L371" s="19">
        <f>+Recupera_PN_ACUM[[#This Row],[10-06-2020]]-Recupera_PN_ACUM[[#This Row],[09-06-2020]]</f>
        <v>0</v>
      </c>
      <c r="M371" s="19">
        <f>+Recupera_PN_ACUM[[#This Row],[11-06-2020]]-Recupera_PN_ACUM[[#This Row],[10-06-2020]]</f>
        <v>0</v>
      </c>
    </row>
    <row r="372" spans="1:13" ht="14.25">
      <c r="A372">
        <v>70213</v>
      </c>
      <c r="B372" s="2" t="s">
        <v>268</v>
      </c>
      <c r="C372" s="2" t="s">
        <v>348</v>
      </c>
      <c r="D372" s="2" t="s">
        <v>643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  <c r="L372" s="19">
        <f>+Recupera_PN_ACUM[[#This Row],[10-06-2020]]-Recupera_PN_ACUM[[#This Row],[09-06-2020]]</f>
        <v>0</v>
      </c>
      <c r="M372" s="19">
        <f>+Recupera_PN_ACUM[[#This Row],[11-06-2020]]-Recupera_PN_ACUM[[#This Row],[10-06-2020]]</f>
        <v>0</v>
      </c>
    </row>
    <row r="373" spans="1:13" ht="14.25">
      <c r="A373">
        <v>10207</v>
      </c>
      <c r="B373" s="2" t="s">
        <v>163</v>
      </c>
      <c r="C373" s="2" t="s">
        <v>164</v>
      </c>
      <c r="D373" s="2" t="s">
        <v>348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  <c r="L373" s="19">
        <f>+Recupera_PN_ACUM[[#This Row],[10-06-2020]]-Recupera_PN_ACUM[[#This Row],[09-06-2020]]</f>
        <v>0</v>
      </c>
      <c r="M373" s="19">
        <f>+Recupera_PN_ACUM[[#This Row],[11-06-2020]]-Recupera_PN_ACUM[[#This Row],[10-06-2020]]</f>
        <v>0</v>
      </c>
    </row>
    <row r="374" spans="1:13" ht="14.25">
      <c r="A374">
        <v>70201</v>
      </c>
      <c r="B374" s="2" t="s">
        <v>268</v>
      </c>
      <c r="C374" s="2" t="s">
        <v>348</v>
      </c>
      <c r="D374" s="2" t="s">
        <v>349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  <c r="L374" s="19">
        <f>+Recupera_PN_ACUM[[#This Row],[10-06-2020]]-Recupera_PN_ACUM[[#This Row],[09-06-2020]]</f>
        <v>0</v>
      </c>
      <c r="M374" s="19">
        <f>+Recupera_PN_ACUM[[#This Row],[11-06-2020]]-Recupera_PN_ACUM[[#This Row],[10-06-2020]]</f>
        <v>0</v>
      </c>
    </row>
    <row r="375" spans="1:13" ht="14.25">
      <c r="A375">
        <v>70214</v>
      </c>
      <c r="B375" s="2" t="s">
        <v>268</v>
      </c>
      <c r="C375" s="2" t="s">
        <v>348</v>
      </c>
      <c r="D375" s="2" t="s">
        <v>644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  <c r="L375" s="19">
        <f>+Recupera_PN_ACUM[[#This Row],[10-06-2020]]-Recupera_PN_ACUM[[#This Row],[09-06-2020]]</f>
        <v>0</v>
      </c>
      <c r="M375" s="19">
        <f>+Recupera_PN_ACUM[[#This Row],[11-06-2020]]-Recupera_PN_ACUM[[#This Row],[10-06-2020]]</f>
        <v>0</v>
      </c>
    </row>
    <row r="376" spans="1:13" ht="14.25">
      <c r="A376">
        <v>70107</v>
      </c>
      <c r="B376" s="2" t="s">
        <v>268</v>
      </c>
      <c r="C376" s="2" t="s">
        <v>400</v>
      </c>
      <c r="D376" s="2" t="s">
        <v>645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  <c r="L376" s="19">
        <f>+Recupera_PN_ACUM[[#This Row],[10-06-2020]]-Recupera_PN_ACUM[[#This Row],[09-06-2020]]</f>
        <v>0</v>
      </c>
      <c r="M376" s="19">
        <f>+Recupera_PN_ACUM[[#This Row],[11-06-2020]]-Recupera_PN_ACUM[[#This Row],[10-06-2020]]</f>
        <v>0</v>
      </c>
    </row>
    <row r="377" spans="1:13" ht="14.25">
      <c r="A377">
        <v>130907</v>
      </c>
      <c r="B377" s="2" t="s">
        <v>102</v>
      </c>
      <c r="C377" s="2" t="s">
        <v>322</v>
      </c>
      <c r="D377" s="2" t="s">
        <v>646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  <c r="L377" s="19">
        <f>+Recupera_PN_ACUM[[#This Row],[10-06-2020]]-Recupera_PN_ACUM[[#This Row],[09-06-2020]]</f>
        <v>0</v>
      </c>
      <c r="M377" s="19">
        <f>+Recupera_PN_ACUM[[#This Row],[11-06-2020]]-Recupera_PN_ACUM[[#This Row],[10-06-2020]]</f>
        <v>0</v>
      </c>
    </row>
    <row r="378" spans="1:13" ht="14.25">
      <c r="A378">
        <v>60205</v>
      </c>
      <c r="B378" s="2" t="s">
        <v>158</v>
      </c>
      <c r="C378" s="2" t="s">
        <v>350</v>
      </c>
      <c r="D378" s="2" t="s">
        <v>351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  <c r="L378" s="19">
        <f>+Recupera_PN_ACUM[[#This Row],[10-06-2020]]-Recupera_PN_ACUM[[#This Row],[09-06-2020]]</f>
        <v>0</v>
      </c>
      <c r="M378" s="19">
        <f>+Recupera_PN_ACUM[[#This Row],[11-06-2020]]-Recupera_PN_ACUM[[#This Row],[10-06-2020]]</f>
        <v>0</v>
      </c>
    </row>
    <row r="379" spans="1:13" ht="14.25">
      <c r="A379">
        <v>90604</v>
      </c>
      <c r="B379" s="2" t="s">
        <v>114</v>
      </c>
      <c r="C379" s="2" t="s">
        <v>302</v>
      </c>
      <c r="D379" s="2" t="s">
        <v>351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  <c r="L379" s="19">
        <f>+Recupera_PN_ACUM[[#This Row],[10-06-2020]]-Recupera_PN_ACUM[[#This Row],[09-06-2020]]</f>
        <v>0</v>
      </c>
      <c r="M379" s="19">
        <f>+Recupera_PN_ACUM[[#This Row],[11-06-2020]]-Recupera_PN_ACUM[[#This Row],[10-06-2020]]</f>
        <v>0</v>
      </c>
    </row>
    <row r="380" spans="1:13" ht="14.25">
      <c r="A380">
        <v>130310</v>
      </c>
      <c r="B380" s="2" t="s">
        <v>102</v>
      </c>
      <c r="C380" s="2" t="s">
        <v>222</v>
      </c>
      <c r="D380" s="2" t="s">
        <v>223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  <c r="L380" s="19">
        <f>+Recupera_PN_ACUM[[#This Row],[10-06-2020]]-Recupera_PN_ACUM[[#This Row],[09-06-2020]]</f>
        <v>0</v>
      </c>
      <c r="M380" s="19">
        <f>+Recupera_PN_ACUM[[#This Row],[11-06-2020]]-Recupera_PN_ACUM[[#This Row],[10-06-2020]]</f>
        <v>0</v>
      </c>
    </row>
    <row r="381" spans="1:13" ht="14.25">
      <c r="A381">
        <v>30108</v>
      </c>
      <c r="B381" s="2" t="s">
        <v>144</v>
      </c>
      <c r="C381" s="2" t="s">
        <v>144</v>
      </c>
      <c r="D381" s="2" t="s">
        <v>310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  <c r="L381" s="19">
        <f>+Recupera_PN_ACUM[[#This Row],[10-06-2020]]-Recupera_PN_ACUM[[#This Row],[09-06-2020]]</f>
        <v>0</v>
      </c>
      <c r="M381" s="19">
        <f>+Recupera_PN_ACUM[[#This Row],[11-06-2020]]-Recupera_PN_ACUM[[#This Row],[10-06-2020]]</f>
        <v>0</v>
      </c>
    </row>
    <row r="382" spans="1:13" ht="14.25">
      <c r="A382">
        <v>40202</v>
      </c>
      <c r="B382" s="2" t="s">
        <v>154</v>
      </c>
      <c r="C382" s="2" t="s">
        <v>195</v>
      </c>
      <c r="D382" s="2" t="s">
        <v>647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  <c r="L382" s="19">
        <f>+Recupera_PN_ACUM[[#This Row],[10-06-2020]]-Recupera_PN_ACUM[[#This Row],[09-06-2020]]</f>
        <v>0</v>
      </c>
      <c r="M382" s="19">
        <f>+Recupera_PN_ACUM[[#This Row],[11-06-2020]]-Recupera_PN_ACUM[[#This Row],[10-06-2020]]</f>
        <v>0</v>
      </c>
    </row>
    <row r="383" spans="1:13" ht="14.25">
      <c r="A383">
        <v>70108</v>
      </c>
      <c r="B383" s="2" t="s">
        <v>268</v>
      </c>
      <c r="C383" s="2" t="s">
        <v>400</v>
      </c>
      <c r="D383" s="2" t="s">
        <v>648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  <c r="L383" s="19">
        <f>+Recupera_PN_ACUM[[#This Row],[10-06-2020]]-Recupera_PN_ACUM[[#This Row],[09-06-2020]]</f>
        <v>0</v>
      </c>
      <c r="M383" s="19">
        <f>+Recupera_PN_ACUM[[#This Row],[11-06-2020]]-Recupera_PN_ACUM[[#This Row],[10-06-2020]]</f>
        <v>0</v>
      </c>
    </row>
    <row r="384" spans="1:13" ht="14.25">
      <c r="A384">
        <v>60104</v>
      </c>
      <c r="B384" s="2" t="s">
        <v>158</v>
      </c>
      <c r="C384" s="2" t="s">
        <v>297</v>
      </c>
      <c r="D384" s="2" t="s">
        <v>298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  <c r="L384" s="19">
        <f>+Recupera_PN_ACUM[[#This Row],[10-06-2020]]-Recupera_PN_ACUM[[#This Row],[09-06-2020]]</f>
        <v>0</v>
      </c>
      <c r="M384" s="19">
        <f>+Recupera_PN_ACUM[[#This Row],[11-06-2020]]-Recupera_PN_ACUM[[#This Row],[10-06-2020]]</f>
        <v>0</v>
      </c>
    </row>
    <row r="385" spans="1:13" ht="24">
      <c r="A385">
        <v>91201</v>
      </c>
      <c r="B385" s="2" t="s">
        <v>114</v>
      </c>
      <c r="C385" s="2" t="s">
        <v>242</v>
      </c>
      <c r="D385" s="2" t="s">
        <v>243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  <c r="L385" s="19">
        <f>+Recupera_PN_ACUM[[#This Row],[10-06-2020]]-Recupera_PN_ACUM[[#This Row],[09-06-2020]]</f>
        <v>0</v>
      </c>
      <c r="M385" s="19">
        <f>+Recupera_PN_ACUM[[#This Row],[11-06-2020]]-Recupera_PN_ACUM[[#This Row],[10-06-2020]]</f>
        <v>0</v>
      </c>
    </row>
    <row r="386" spans="1:13" ht="14.25">
      <c r="A386">
        <v>60504</v>
      </c>
      <c r="B386" s="2" t="s">
        <v>158</v>
      </c>
      <c r="C386" s="2" t="s">
        <v>417</v>
      </c>
      <c r="D386" s="2" t="s">
        <v>649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  <c r="L386" s="19">
        <f>+Recupera_PN_ACUM[[#This Row],[10-06-2020]]-Recupera_PN_ACUM[[#This Row],[09-06-2020]]</f>
        <v>0</v>
      </c>
      <c r="M386" s="19">
        <f>+Recupera_PN_ACUM[[#This Row],[11-06-2020]]-Recupera_PN_ACUM[[#This Row],[10-06-2020]]</f>
        <v>0</v>
      </c>
    </row>
    <row r="387" spans="1:13" ht="14.25">
      <c r="A387">
        <v>70410</v>
      </c>
      <c r="B387" s="2" t="s">
        <v>268</v>
      </c>
      <c r="C387" s="2" t="s">
        <v>328</v>
      </c>
      <c r="D387" s="2" t="s">
        <v>650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  <c r="L387" s="19">
        <f>+Recupera_PN_ACUM[[#This Row],[10-06-2020]]-Recupera_PN_ACUM[[#This Row],[09-06-2020]]</f>
        <v>0</v>
      </c>
      <c r="M387" s="19">
        <f>+Recupera_PN_ACUM[[#This Row],[11-06-2020]]-Recupera_PN_ACUM[[#This Row],[10-06-2020]]</f>
        <v>0</v>
      </c>
    </row>
    <row r="388" spans="1:13" ht="14.25">
      <c r="A388">
        <v>20304</v>
      </c>
      <c r="B388" s="2" t="s">
        <v>212</v>
      </c>
      <c r="C388" s="2" t="s">
        <v>245</v>
      </c>
      <c r="D388" s="2" t="s">
        <v>651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  <c r="L388" s="19">
        <f>+Recupera_PN_ACUM[[#This Row],[10-06-2020]]-Recupera_PN_ACUM[[#This Row],[09-06-2020]]</f>
        <v>0</v>
      </c>
      <c r="M388" s="19">
        <f>+Recupera_PN_ACUM[[#This Row],[11-06-2020]]-Recupera_PN_ACUM[[#This Row],[10-06-2020]]</f>
        <v>0</v>
      </c>
    </row>
    <row r="389" spans="1:13" ht="14.25">
      <c r="A389">
        <v>60404</v>
      </c>
      <c r="B389" s="2" t="s">
        <v>158</v>
      </c>
      <c r="C389" s="2" t="s">
        <v>332</v>
      </c>
      <c r="D389" s="2" t="s">
        <v>651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  <c r="L389" s="19">
        <f>+Recupera_PN_ACUM[[#This Row],[10-06-2020]]-Recupera_PN_ACUM[[#This Row],[09-06-2020]]</f>
        <v>0</v>
      </c>
      <c r="M389" s="19">
        <f>+Recupera_PN_ACUM[[#This Row],[11-06-2020]]-Recupera_PN_ACUM[[#This Row],[10-06-2020]]</f>
        <v>0</v>
      </c>
    </row>
    <row r="390" spans="1:13" ht="14.25">
      <c r="A390">
        <v>90404</v>
      </c>
      <c r="B390" s="2" t="s">
        <v>114</v>
      </c>
      <c r="C390" s="2" t="s">
        <v>238</v>
      </c>
      <c r="D390" s="2" t="s">
        <v>651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  <c r="L390" s="19">
        <f>+Recupera_PN_ACUM[[#This Row],[10-06-2020]]-Recupera_PN_ACUM[[#This Row],[09-06-2020]]</f>
        <v>0</v>
      </c>
      <c r="M390" s="19">
        <f>+Recupera_PN_ACUM[[#This Row],[11-06-2020]]-Recupera_PN_ACUM[[#This Row],[10-06-2020]]</f>
        <v>0</v>
      </c>
    </row>
    <row r="391" spans="1:13" ht="14.25">
      <c r="A391">
        <v>70309</v>
      </c>
      <c r="B391" s="2" t="s">
        <v>268</v>
      </c>
      <c r="C391" s="2" t="s">
        <v>268</v>
      </c>
      <c r="D391" s="2" t="s">
        <v>652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  <c r="L391" s="19">
        <f>+Recupera_PN_ACUM[[#This Row],[10-06-2020]]-Recupera_PN_ACUM[[#This Row],[09-06-2020]]</f>
        <v>0</v>
      </c>
      <c r="M391" s="19">
        <f>+Recupera_PN_ACUM[[#This Row],[11-06-2020]]-Recupera_PN_ACUM[[#This Row],[10-06-2020]]</f>
        <v>0</v>
      </c>
    </row>
    <row r="392" spans="1:13" ht="14.25">
      <c r="A392">
        <v>20307</v>
      </c>
      <c r="B392" s="2" t="s">
        <v>212</v>
      </c>
      <c r="C392" s="2" t="s">
        <v>245</v>
      </c>
      <c r="D392" s="2" t="s">
        <v>653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  <c r="L392" s="19">
        <f>+Recupera_PN_ACUM[[#This Row],[10-06-2020]]-Recupera_PN_ACUM[[#This Row],[09-06-2020]]</f>
        <v>0</v>
      </c>
      <c r="M392" s="19">
        <f>+Recupera_PN_ACUM[[#This Row],[11-06-2020]]-Recupera_PN_ACUM[[#This Row],[10-06-2020]]</f>
        <v>0</v>
      </c>
    </row>
    <row r="393" spans="1:13" ht="14.25">
      <c r="A393">
        <v>90507</v>
      </c>
      <c r="B393" s="2" t="s">
        <v>114</v>
      </c>
      <c r="C393" s="2" t="s">
        <v>308</v>
      </c>
      <c r="D393" s="2" t="s">
        <v>654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  <c r="L393" s="19">
        <f>+Recupera_PN_ACUM[[#This Row],[10-06-2020]]-Recupera_PN_ACUM[[#This Row],[09-06-2020]]</f>
        <v>0</v>
      </c>
      <c r="M393" s="19">
        <f>+Recupera_PN_ACUM[[#This Row],[11-06-2020]]-Recupera_PN_ACUM[[#This Row],[10-06-2020]]</f>
        <v>0</v>
      </c>
    </row>
    <row r="394" spans="1:13" ht="24">
      <c r="A394">
        <v>120903</v>
      </c>
      <c r="B394" s="2" t="s">
        <v>191</v>
      </c>
      <c r="C394" s="2" t="s">
        <v>449</v>
      </c>
      <c r="D394" s="2" t="s">
        <v>655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  <c r="L394" s="19">
        <f>+Recupera_PN_ACUM[[#This Row],[10-06-2020]]-Recupera_PN_ACUM[[#This Row],[09-06-2020]]</f>
        <v>0</v>
      </c>
      <c r="M394" s="19">
        <f>+Recupera_PN_ACUM[[#This Row],[11-06-2020]]-Recupera_PN_ACUM[[#This Row],[10-06-2020]]</f>
        <v>0</v>
      </c>
    </row>
    <row r="395" spans="1:13" ht="14.25">
      <c r="A395">
        <v>40708</v>
      </c>
      <c r="B395" s="2" t="s">
        <v>154</v>
      </c>
      <c r="C395" s="2" t="s">
        <v>286</v>
      </c>
      <c r="D395" s="2" t="s">
        <v>205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  <c r="L395" s="19">
        <f>+Recupera_PN_ACUM[[#This Row],[10-06-2020]]-Recupera_PN_ACUM[[#This Row],[09-06-2020]]</f>
        <v>0</v>
      </c>
      <c r="M395" s="19">
        <f>+Recupera_PN_ACUM[[#This Row],[11-06-2020]]-Recupera_PN_ACUM[[#This Row],[10-06-2020]]</f>
        <v>0</v>
      </c>
    </row>
    <row r="396" spans="1:13" ht="14.25">
      <c r="A396">
        <v>91008</v>
      </c>
      <c r="B396" s="2" t="s">
        <v>114</v>
      </c>
      <c r="C396" s="2" t="s">
        <v>115</v>
      </c>
      <c r="D396" s="2" t="s">
        <v>205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  <c r="L396" s="19">
        <f>+Recupera_PN_ACUM[[#This Row],[10-06-2020]]-Recupera_PN_ACUM[[#This Row],[09-06-2020]]</f>
        <v>0</v>
      </c>
      <c r="M396" s="19">
        <f>+Recupera_PN_ACUM[[#This Row],[11-06-2020]]-Recupera_PN_ACUM[[#This Row],[10-06-2020]]</f>
        <v>0</v>
      </c>
    </row>
    <row r="397" spans="1:13" ht="14.25">
      <c r="A397">
        <v>40703</v>
      </c>
      <c r="B397" s="2" t="s">
        <v>154</v>
      </c>
      <c r="C397" s="2" t="s">
        <v>286</v>
      </c>
      <c r="D397" s="2" t="s">
        <v>438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  <c r="L397" s="19">
        <f>+Recupera_PN_ACUM[[#This Row],[10-06-2020]]-Recupera_PN_ACUM[[#This Row],[09-06-2020]]</f>
        <v>0</v>
      </c>
      <c r="M397" s="19">
        <f>+Recupera_PN_ACUM[[#This Row],[11-06-2020]]-Recupera_PN_ACUM[[#This Row],[10-06-2020]]</f>
        <v>0</v>
      </c>
    </row>
    <row r="398" spans="1:13" ht="14.25">
      <c r="A398">
        <v>40803</v>
      </c>
      <c r="B398" s="2" t="s">
        <v>154</v>
      </c>
      <c r="C398" s="2" t="s">
        <v>280</v>
      </c>
      <c r="D398" s="2" t="s">
        <v>352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  <c r="L398" s="19">
        <f>+Recupera_PN_ACUM[[#This Row],[10-06-2020]]-Recupera_PN_ACUM[[#This Row],[09-06-2020]]</f>
        <v>0</v>
      </c>
      <c r="M398" s="19">
        <f>+Recupera_PN_ACUM[[#This Row],[11-06-2020]]-Recupera_PN_ACUM[[#This Row],[10-06-2020]]</f>
        <v>0</v>
      </c>
    </row>
    <row r="399" spans="1:13" ht="14.25">
      <c r="A399">
        <v>70307</v>
      </c>
      <c r="B399" s="2" t="s">
        <v>268</v>
      </c>
      <c r="C399" s="2" t="s">
        <v>268</v>
      </c>
      <c r="D399" s="2" t="s">
        <v>352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  <c r="L399" s="19">
        <f>+Recupera_PN_ACUM[[#This Row],[10-06-2020]]-Recupera_PN_ACUM[[#This Row],[09-06-2020]]</f>
        <v>0</v>
      </c>
      <c r="M399" s="19">
        <f>+Recupera_PN_ACUM[[#This Row],[11-06-2020]]-Recupera_PN_ACUM[[#This Row],[10-06-2020]]</f>
        <v>0</v>
      </c>
    </row>
    <row r="400" spans="1:13" ht="14.25">
      <c r="A400">
        <v>70502</v>
      </c>
      <c r="B400" s="2" t="s">
        <v>268</v>
      </c>
      <c r="C400" s="2" t="s">
        <v>656</v>
      </c>
      <c r="D400" s="2" t="s">
        <v>657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  <c r="L400" s="19">
        <f>+Recupera_PN_ACUM[[#This Row],[10-06-2020]]-Recupera_PN_ACUM[[#This Row],[09-06-2020]]</f>
        <v>0</v>
      </c>
      <c r="M400" s="19">
        <f>+Recupera_PN_ACUM[[#This Row],[11-06-2020]]-Recupera_PN_ACUM[[#This Row],[10-06-2020]]</f>
        <v>0</v>
      </c>
    </row>
    <row r="401" spans="1:13" ht="14.25">
      <c r="A401">
        <v>60705</v>
      </c>
      <c r="B401" s="2" t="s">
        <v>158</v>
      </c>
      <c r="C401" s="2" t="s">
        <v>353</v>
      </c>
      <c r="D401" s="2" t="s">
        <v>354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  <c r="L401" s="19">
        <f>+Recupera_PN_ACUM[[#This Row],[10-06-2020]]-Recupera_PN_ACUM[[#This Row],[09-06-2020]]</f>
        <v>0</v>
      </c>
      <c r="M401" s="19">
        <f>+Recupera_PN_ACUM[[#This Row],[11-06-2020]]-Recupera_PN_ACUM[[#This Row],[10-06-2020]]</f>
        <v>0</v>
      </c>
    </row>
    <row r="402" spans="1:13" ht="14.25">
      <c r="A402">
        <v>60503</v>
      </c>
      <c r="B402" s="2" t="s">
        <v>158</v>
      </c>
      <c r="C402" s="2" t="s">
        <v>417</v>
      </c>
      <c r="D402" s="2" t="s">
        <v>658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  <c r="L402" s="19">
        <f>+Recupera_PN_ACUM[[#This Row],[10-06-2020]]-Recupera_PN_ACUM[[#This Row],[09-06-2020]]</f>
        <v>0</v>
      </c>
      <c r="M402" s="19">
        <f>+Recupera_PN_ACUM[[#This Row],[11-06-2020]]-Recupera_PN_ACUM[[#This Row],[10-06-2020]]</f>
        <v>0</v>
      </c>
    </row>
    <row r="403" spans="1:13" ht="14.25">
      <c r="A403">
        <v>90703</v>
      </c>
      <c r="B403" s="2" t="s">
        <v>114</v>
      </c>
      <c r="C403" s="2" t="s">
        <v>363</v>
      </c>
      <c r="D403" s="2" t="s">
        <v>658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  <c r="L403" s="19">
        <f>+Recupera_PN_ACUM[[#This Row],[10-06-2020]]-Recupera_PN_ACUM[[#This Row],[09-06-2020]]</f>
        <v>0</v>
      </c>
      <c r="M403" s="19">
        <f>+Recupera_PN_ACUM[[#This Row],[11-06-2020]]-Recupera_PN_ACUM[[#This Row],[10-06-2020]]</f>
        <v>0</v>
      </c>
    </row>
    <row r="404" spans="1:13" ht="14.25">
      <c r="A404">
        <v>60307</v>
      </c>
      <c r="B404" s="2" t="s">
        <v>158</v>
      </c>
      <c r="C404" s="2" t="s">
        <v>406</v>
      </c>
      <c r="D404" s="2" t="s">
        <v>659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  <c r="L404" s="19">
        <f>+Recupera_PN_ACUM[[#This Row],[10-06-2020]]-Recupera_PN_ACUM[[#This Row],[09-06-2020]]</f>
        <v>0</v>
      </c>
      <c r="M404" s="19">
        <f>+Recupera_PN_ACUM[[#This Row],[11-06-2020]]-Recupera_PN_ACUM[[#This Row],[10-06-2020]]</f>
        <v>0</v>
      </c>
    </row>
    <row r="405" spans="1:13" ht="14.25">
      <c r="A405">
        <v>60308</v>
      </c>
      <c r="B405" s="2" t="s">
        <v>158</v>
      </c>
      <c r="C405" s="2" t="s">
        <v>406</v>
      </c>
      <c r="D405" s="2" t="s">
        <v>660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  <c r="L405" s="19">
        <f>+Recupera_PN_ACUM[[#This Row],[10-06-2020]]-Recupera_PN_ACUM[[#This Row],[09-06-2020]]</f>
        <v>0</v>
      </c>
      <c r="M405" s="19">
        <f>+Recupera_PN_ACUM[[#This Row],[11-06-2020]]-Recupera_PN_ACUM[[#This Row],[10-06-2020]]</f>
        <v>0</v>
      </c>
    </row>
    <row r="406" spans="1:13" ht="14.25">
      <c r="A406">
        <v>130713</v>
      </c>
      <c r="B406" s="2" t="s">
        <v>102</v>
      </c>
      <c r="C406" s="2" t="s">
        <v>138</v>
      </c>
      <c r="D406" s="2" t="s">
        <v>355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  <c r="L406" s="19">
        <f>+Recupera_PN_ACUM[[#This Row],[10-06-2020]]-Recupera_PN_ACUM[[#This Row],[09-06-2020]]</f>
        <v>0</v>
      </c>
      <c r="M406" s="19">
        <f>+Recupera_PN_ACUM[[#This Row],[11-06-2020]]-Recupera_PN_ACUM[[#This Row],[10-06-2020]]</f>
        <v>0</v>
      </c>
    </row>
    <row r="407" spans="1:13" ht="14.25">
      <c r="A407">
        <v>90803</v>
      </c>
      <c r="B407" s="2" t="s">
        <v>114</v>
      </c>
      <c r="C407" s="2" t="s">
        <v>118</v>
      </c>
      <c r="D407" s="2" t="s">
        <v>661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  <c r="L407" s="19">
        <f>+Recupera_PN_ACUM[[#This Row],[10-06-2020]]-Recupera_PN_ACUM[[#This Row],[09-06-2020]]</f>
        <v>0</v>
      </c>
      <c r="M407" s="19">
        <f>+Recupera_PN_ACUM[[#This Row],[11-06-2020]]-Recupera_PN_ACUM[[#This Row],[10-06-2020]]</f>
        <v>0</v>
      </c>
    </row>
    <row r="408" spans="1:13" ht="14.25">
      <c r="A408">
        <v>130908</v>
      </c>
      <c r="B408" s="2" t="s">
        <v>102</v>
      </c>
      <c r="C408" s="2" t="s">
        <v>322</v>
      </c>
      <c r="D408" s="2" t="s">
        <v>404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  <c r="L408" s="19">
        <f>+Recupera_PN_ACUM[[#This Row],[10-06-2020]]-Recupera_PN_ACUM[[#This Row],[09-06-2020]]</f>
        <v>0</v>
      </c>
      <c r="M408" s="19">
        <f>+Recupera_PN_ACUM[[#This Row],[11-06-2020]]-Recupera_PN_ACUM[[#This Row],[10-06-2020]]</f>
        <v>0</v>
      </c>
    </row>
    <row r="409" spans="1:13" ht="14.25">
      <c r="A409">
        <v>60403</v>
      </c>
      <c r="B409" s="2" t="s">
        <v>158</v>
      </c>
      <c r="C409" s="2" t="s">
        <v>332</v>
      </c>
      <c r="D409" s="2" t="s">
        <v>662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  <c r="L409" s="19">
        <f>+Recupera_PN_ACUM[[#This Row],[10-06-2020]]-Recupera_PN_ACUM[[#This Row],[09-06-2020]]</f>
        <v>0</v>
      </c>
      <c r="M409" s="19">
        <f>+Recupera_PN_ACUM[[#This Row],[11-06-2020]]-Recupera_PN_ACUM[[#This Row],[10-06-2020]]</f>
        <v>0</v>
      </c>
    </row>
    <row r="410" spans="1:13" ht="14.25">
      <c r="A410">
        <v>90406</v>
      </c>
      <c r="B410" s="2" t="s">
        <v>114</v>
      </c>
      <c r="C410" s="2" t="s">
        <v>238</v>
      </c>
      <c r="D410" s="2" t="s">
        <v>356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  <c r="L410" s="19">
        <f>+Recupera_PN_ACUM[[#This Row],[10-06-2020]]-Recupera_PN_ACUM[[#This Row],[09-06-2020]]</f>
        <v>0</v>
      </c>
      <c r="M410" s="19">
        <f>+Recupera_PN_ACUM[[#This Row],[11-06-2020]]-Recupera_PN_ACUM[[#This Row],[10-06-2020]]</f>
        <v>0</v>
      </c>
    </row>
    <row r="411" spans="1:13" ht="14.25">
      <c r="A411">
        <v>40406</v>
      </c>
      <c r="B411" s="2" t="s">
        <v>154</v>
      </c>
      <c r="C411" s="2" t="s">
        <v>234</v>
      </c>
      <c r="D411" s="2" t="s">
        <v>663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  <c r="L411" s="19">
        <f>+Recupera_PN_ACUM[[#This Row],[10-06-2020]]-Recupera_PN_ACUM[[#This Row],[09-06-2020]]</f>
        <v>0</v>
      </c>
      <c r="M411" s="19">
        <f>+Recupera_PN_ACUM[[#This Row],[11-06-2020]]-Recupera_PN_ACUM[[#This Row],[10-06-2020]]</f>
        <v>0</v>
      </c>
    </row>
    <row r="412" spans="1:13" ht="14.25">
      <c r="A412">
        <v>70308</v>
      </c>
      <c r="B412" s="2" t="s">
        <v>268</v>
      </c>
      <c r="C412" s="2" t="s">
        <v>268</v>
      </c>
      <c r="D412" s="2" t="s">
        <v>405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  <c r="L412" s="19">
        <f>+Recupera_PN_ACUM[[#This Row],[10-06-2020]]-Recupera_PN_ACUM[[#This Row],[09-06-2020]]</f>
        <v>0</v>
      </c>
      <c r="M412" s="19">
        <f>+Recupera_PN_ACUM[[#This Row],[11-06-2020]]-Recupera_PN_ACUM[[#This Row],[10-06-2020]]</f>
        <v>0</v>
      </c>
    </row>
    <row r="413" spans="1:13" ht="14.25">
      <c r="A413">
        <v>60301</v>
      </c>
      <c r="B413" s="2" t="s">
        <v>158</v>
      </c>
      <c r="C413" s="2" t="s">
        <v>406</v>
      </c>
      <c r="D413" s="2" t="s">
        <v>407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  <c r="L413" s="19">
        <f>+Recupera_PN_ACUM[[#This Row],[10-06-2020]]-Recupera_PN_ACUM[[#This Row],[09-06-2020]]</f>
        <v>0</v>
      </c>
      <c r="M413" s="19">
        <f>+Recupera_PN_ACUM[[#This Row],[11-06-2020]]-Recupera_PN_ACUM[[#This Row],[10-06-2020]]</f>
        <v>0</v>
      </c>
    </row>
    <row r="414" spans="1:13" ht="14.25">
      <c r="A414">
        <v>90304</v>
      </c>
      <c r="B414" s="2" t="s">
        <v>114</v>
      </c>
      <c r="C414" s="2" t="s">
        <v>284</v>
      </c>
      <c r="D414" s="2" t="s">
        <v>664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  <c r="L414" s="19">
        <f>+Recupera_PN_ACUM[[#This Row],[10-06-2020]]-Recupera_PN_ACUM[[#This Row],[09-06-2020]]</f>
        <v>0</v>
      </c>
      <c r="M414" s="19">
        <f>+Recupera_PN_ACUM[[#This Row],[11-06-2020]]-Recupera_PN_ACUM[[#This Row],[10-06-2020]]</f>
        <v>0</v>
      </c>
    </row>
    <row r="415" spans="1:13" ht="14.25">
      <c r="A415">
        <v>70401</v>
      </c>
      <c r="B415" s="2" t="s">
        <v>268</v>
      </c>
      <c r="C415" s="2" t="s">
        <v>328</v>
      </c>
      <c r="D415" s="2" t="s">
        <v>329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  <c r="L415" s="19">
        <f>+Recupera_PN_ACUM[[#This Row],[10-06-2020]]-Recupera_PN_ACUM[[#This Row],[09-06-2020]]</f>
        <v>0</v>
      </c>
      <c r="M415" s="19">
        <f>+Recupera_PN_ACUM[[#This Row],[11-06-2020]]-Recupera_PN_ACUM[[#This Row],[10-06-2020]]</f>
        <v>0</v>
      </c>
    </row>
    <row r="416" spans="1:13" ht="24">
      <c r="A416">
        <v>120804</v>
      </c>
      <c r="B416" s="2" t="s">
        <v>191</v>
      </c>
      <c r="C416" s="2" t="s">
        <v>192</v>
      </c>
      <c r="D416" s="2" t="s">
        <v>665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  <c r="L416" s="19">
        <f>+Recupera_PN_ACUM[[#This Row],[10-06-2020]]-Recupera_PN_ACUM[[#This Row],[09-06-2020]]</f>
        <v>0</v>
      </c>
      <c r="M416" s="19">
        <f>+Recupera_PN_ACUM[[#This Row],[11-06-2020]]-Recupera_PN_ACUM[[#This Row],[10-06-2020]]</f>
        <v>0</v>
      </c>
    </row>
    <row r="417" spans="1:13" ht="14.25">
      <c r="A417">
        <v>90513</v>
      </c>
      <c r="B417" s="2" t="s">
        <v>114</v>
      </c>
      <c r="C417" s="2" t="s">
        <v>308</v>
      </c>
      <c r="D417" s="2" t="s">
        <v>666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  <c r="L417" s="19">
        <f>+Recupera_PN_ACUM[[#This Row],[10-06-2020]]-Recupera_PN_ACUM[[#This Row],[09-06-2020]]</f>
        <v>0</v>
      </c>
      <c r="M417" s="19">
        <f>+Recupera_PN_ACUM[[#This Row],[11-06-2020]]-Recupera_PN_ACUM[[#This Row],[10-06-2020]]</f>
        <v>0</v>
      </c>
    </row>
    <row r="418" spans="1:13" ht="24">
      <c r="A418">
        <v>110103</v>
      </c>
      <c r="B418" s="2" t="s">
        <v>188</v>
      </c>
      <c r="C418" s="2" t="s">
        <v>189</v>
      </c>
      <c r="D418" s="2" t="s">
        <v>408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  <c r="L418" s="19">
        <f>+Recupera_PN_ACUM[[#This Row],[10-06-2020]]-Recupera_PN_ACUM[[#This Row],[09-06-2020]]</f>
        <v>0</v>
      </c>
      <c r="M418" s="19">
        <f>+Recupera_PN_ACUM[[#This Row],[11-06-2020]]-Recupera_PN_ACUM[[#This Row],[10-06-2020]]</f>
        <v>0</v>
      </c>
    </row>
    <row r="419" spans="1:13" ht="24">
      <c r="A419">
        <v>120307</v>
      </c>
      <c r="B419" s="2" t="s">
        <v>191</v>
      </c>
      <c r="C419" s="2" t="s">
        <v>380</v>
      </c>
      <c r="D419" s="2" t="s">
        <v>667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  <c r="L419" s="19">
        <f>+Recupera_PN_ACUM[[#This Row],[10-06-2020]]-Recupera_PN_ACUM[[#This Row],[09-06-2020]]</f>
        <v>0</v>
      </c>
      <c r="M419" s="19">
        <f>+Recupera_PN_ACUM[[#This Row],[11-06-2020]]-Recupera_PN_ACUM[[#This Row],[10-06-2020]]</f>
        <v>0</v>
      </c>
    </row>
    <row r="420" spans="1:13" ht="14.25">
      <c r="A420">
        <v>30405</v>
      </c>
      <c r="B420" s="2" t="s">
        <v>144</v>
      </c>
      <c r="C420" s="2" t="s">
        <v>330</v>
      </c>
      <c r="D420" s="2" t="s">
        <v>331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  <c r="L420" s="19">
        <f>+Recupera_PN_ACUM[[#This Row],[10-06-2020]]-Recupera_PN_ACUM[[#This Row],[09-06-2020]]</f>
        <v>0</v>
      </c>
      <c r="M420" s="19">
        <f>+Recupera_PN_ACUM[[#This Row],[11-06-2020]]-Recupera_PN_ACUM[[#This Row],[10-06-2020]]</f>
        <v>0</v>
      </c>
    </row>
    <row r="421" spans="1:13" ht="14.25">
      <c r="A421">
        <v>70503</v>
      </c>
      <c r="B421" s="2" t="s">
        <v>268</v>
      </c>
      <c r="C421" s="2" t="s">
        <v>656</v>
      </c>
      <c r="D421" s="2" t="s">
        <v>668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  <c r="L421" s="19">
        <f>+Recupera_PN_ACUM[[#This Row],[10-06-2020]]-Recupera_PN_ACUM[[#This Row],[09-06-2020]]</f>
        <v>0</v>
      </c>
      <c r="M421" s="19">
        <f>+Recupera_PN_ACUM[[#This Row],[11-06-2020]]-Recupera_PN_ACUM[[#This Row],[10-06-2020]]</f>
        <v>0</v>
      </c>
    </row>
    <row r="422" spans="1:13" ht="14.25">
      <c r="A422">
        <v>81004</v>
      </c>
      <c r="B422" s="2" t="s">
        <v>99</v>
      </c>
      <c r="C422" s="2" t="s">
        <v>106</v>
      </c>
      <c r="D422" s="2" t="s">
        <v>173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  <c r="L422" s="19">
        <f>+Recupera_PN_ACUM[[#This Row],[10-06-2020]]-Recupera_PN_ACUM[[#This Row],[09-06-2020]]</f>
        <v>0</v>
      </c>
      <c r="M422" s="19">
        <f>+Recupera_PN_ACUM[[#This Row],[11-06-2020]]-Recupera_PN_ACUM[[#This Row],[10-06-2020]]</f>
        <v>0</v>
      </c>
    </row>
    <row r="423" spans="1:13" ht="14.25">
      <c r="A423">
        <v>60407</v>
      </c>
      <c r="B423" s="2" t="s">
        <v>158</v>
      </c>
      <c r="C423" s="2" t="s">
        <v>332</v>
      </c>
      <c r="D423" s="2" t="s">
        <v>669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  <c r="L423" s="19">
        <f>+Recupera_PN_ACUM[[#This Row],[10-06-2020]]-Recupera_PN_ACUM[[#This Row],[09-06-2020]]</f>
        <v>0</v>
      </c>
      <c r="M423" s="19">
        <f>+Recupera_PN_ACUM[[#This Row],[11-06-2020]]-Recupera_PN_ACUM[[#This Row],[10-06-2020]]</f>
        <v>0</v>
      </c>
    </row>
    <row r="424" spans="1:13" ht="14.25">
      <c r="A424">
        <v>130714</v>
      </c>
      <c r="B424" s="2" t="s">
        <v>102</v>
      </c>
      <c r="C424" s="2" t="s">
        <v>138</v>
      </c>
      <c r="D424" s="2" t="s">
        <v>237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  <c r="L424" s="19">
        <f>+Recupera_PN_ACUM[[#This Row],[10-06-2020]]-Recupera_PN_ACUM[[#This Row],[09-06-2020]]</f>
        <v>0</v>
      </c>
      <c r="M424" s="19">
        <f>+Recupera_PN_ACUM[[#This Row],[11-06-2020]]-Recupera_PN_ACUM[[#This Row],[10-06-2020]]</f>
        <v>0</v>
      </c>
    </row>
    <row r="425" spans="1:13" ht="14.25">
      <c r="A425">
        <v>50208</v>
      </c>
      <c r="B425" s="2" t="s">
        <v>151</v>
      </c>
      <c r="C425" s="2" t="s">
        <v>152</v>
      </c>
      <c r="D425" s="2" t="s">
        <v>159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  <c r="L425" s="19">
        <f>+Recupera_PN_ACUM[[#This Row],[10-06-2020]]-Recupera_PN_ACUM[[#This Row],[09-06-2020]]</f>
        <v>0</v>
      </c>
      <c r="M425" s="19">
        <f>+Recupera_PN_ACUM[[#This Row],[11-06-2020]]-Recupera_PN_ACUM[[#This Row],[10-06-2020]]</f>
        <v>0</v>
      </c>
    </row>
    <row r="426" spans="1:13" ht="24">
      <c r="A426">
        <v>30301</v>
      </c>
      <c r="B426" s="2" t="s">
        <v>144</v>
      </c>
      <c r="C426" s="2" t="s">
        <v>424</v>
      </c>
      <c r="D426" s="2" t="s">
        <v>670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  <c r="L426" s="19">
        <f>+Recupera_PN_ACUM[[#This Row],[10-06-2020]]-Recupera_PN_ACUM[[#This Row],[09-06-2020]]</f>
        <v>0</v>
      </c>
      <c r="M426" s="19">
        <f>+Recupera_PN_ACUM[[#This Row],[11-06-2020]]-Recupera_PN_ACUM[[#This Row],[10-06-2020]]</f>
        <v>0</v>
      </c>
    </row>
    <row r="427" spans="1:13" ht="14.25">
      <c r="A427">
        <v>10302</v>
      </c>
      <c r="B427" s="2" t="s">
        <v>163</v>
      </c>
      <c r="C427" s="2" t="s">
        <v>167</v>
      </c>
      <c r="D427" s="2" t="s">
        <v>209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  <c r="L427" s="19">
        <f>+Recupera_PN_ACUM[[#This Row],[10-06-2020]]-Recupera_PN_ACUM[[#This Row],[09-06-2020]]</f>
        <v>0</v>
      </c>
      <c r="M427" s="19">
        <f>+Recupera_PN_ACUM[[#This Row],[11-06-2020]]-Recupera_PN_ACUM[[#This Row],[10-06-2020]]</f>
        <v>0</v>
      </c>
    </row>
    <row r="428" spans="1:13" ht="14.25">
      <c r="A428">
        <v>30503</v>
      </c>
      <c r="B428" s="2" t="s">
        <v>144</v>
      </c>
      <c r="C428" s="2" t="s">
        <v>410</v>
      </c>
      <c r="D428" s="2" t="s">
        <v>209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  <c r="L428" s="19">
        <f>+Recupera_PN_ACUM[[#This Row],[10-06-2020]]-Recupera_PN_ACUM[[#This Row],[09-06-2020]]</f>
        <v>0</v>
      </c>
      <c r="M428" s="19">
        <f>+Recupera_PN_ACUM[[#This Row],[11-06-2020]]-Recupera_PN_ACUM[[#This Row],[10-06-2020]]</f>
        <v>0</v>
      </c>
    </row>
    <row r="429" spans="1:13" ht="14.25">
      <c r="A429">
        <v>70411</v>
      </c>
      <c r="B429" s="2" t="s">
        <v>268</v>
      </c>
      <c r="C429" s="2" t="s">
        <v>328</v>
      </c>
      <c r="D429" s="2" t="s">
        <v>671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  <c r="L429" s="19">
        <f>+Recupera_PN_ACUM[[#This Row],[10-06-2020]]-Recupera_PN_ACUM[[#This Row],[09-06-2020]]</f>
        <v>0</v>
      </c>
      <c r="M429" s="19">
        <f>+Recupera_PN_ACUM[[#This Row],[11-06-2020]]-Recupera_PN_ACUM[[#This Row],[10-06-2020]]</f>
        <v>0</v>
      </c>
    </row>
    <row r="430" spans="1:13" ht="14.25">
      <c r="A430">
        <v>60103</v>
      </c>
      <c r="B430" s="2" t="s">
        <v>158</v>
      </c>
      <c r="C430" s="2" t="s">
        <v>297</v>
      </c>
      <c r="D430" s="2" t="s">
        <v>311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  <c r="L430" s="19">
        <f>+Recupera_PN_ACUM[[#This Row],[10-06-2020]]-Recupera_PN_ACUM[[#This Row],[09-06-2020]]</f>
        <v>0</v>
      </c>
      <c r="M430" s="19">
        <f>+Recupera_PN_ACUM[[#This Row],[11-06-2020]]-Recupera_PN_ACUM[[#This Row],[10-06-2020]]</f>
        <v>0</v>
      </c>
    </row>
    <row r="431" spans="1:13" ht="14.25">
      <c r="A431">
        <v>90211</v>
      </c>
      <c r="B431" s="2" t="s">
        <v>114</v>
      </c>
      <c r="C431" s="2" t="s">
        <v>435</v>
      </c>
      <c r="D431" s="2" t="s">
        <v>672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  <c r="L431" s="19">
        <f>+Recupera_PN_ACUM[[#This Row],[10-06-2020]]-Recupera_PN_ACUM[[#This Row],[09-06-2020]]</f>
        <v>0</v>
      </c>
      <c r="M431" s="19">
        <f>+Recupera_PN_ACUM[[#This Row],[11-06-2020]]-Recupera_PN_ACUM[[#This Row],[10-06-2020]]</f>
        <v>0</v>
      </c>
    </row>
    <row r="432" spans="1:13" ht="14.25">
      <c r="A432">
        <v>41004</v>
      </c>
      <c r="B432" s="2" t="s">
        <v>154</v>
      </c>
      <c r="C432" s="2" t="s">
        <v>339</v>
      </c>
      <c r="D432" s="2" t="s">
        <v>673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  <c r="L432" s="19">
        <f>+Recupera_PN_ACUM[[#This Row],[10-06-2020]]-Recupera_PN_ACUM[[#This Row],[09-06-2020]]</f>
        <v>0</v>
      </c>
      <c r="M432" s="19">
        <f>+Recupera_PN_ACUM[[#This Row],[11-06-2020]]-Recupera_PN_ACUM[[#This Row],[10-06-2020]]</f>
        <v>0</v>
      </c>
    </row>
    <row r="433" spans="1:13" ht="14.25">
      <c r="A433">
        <v>90601</v>
      </c>
      <c r="B433" s="2" t="s">
        <v>114</v>
      </c>
      <c r="C433" s="2" t="s">
        <v>302</v>
      </c>
      <c r="D433" s="2" t="s">
        <v>312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  <c r="L433" s="19">
        <f>+Recupera_PN_ACUM[[#This Row],[10-06-2020]]-Recupera_PN_ACUM[[#This Row],[09-06-2020]]</f>
        <v>0</v>
      </c>
      <c r="M433" s="19">
        <f>+Recupera_PN_ACUM[[#This Row],[11-06-2020]]-Recupera_PN_ACUM[[#This Row],[10-06-2020]]</f>
        <v>0</v>
      </c>
    </row>
    <row r="434" spans="1:13" ht="24">
      <c r="A434">
        <v>120316</v>
      </c>
      <c r="B434" s="2" t="s">
        <v>191</v>
      </c>
      <c r="C434" s="2" t="s">
        <v>380</v>
      </c>
      <c r="D434" s="2" t="s">
        <v>674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  <c r="L434" s="19">
        <f>+Recupera_PN_ACUM[[#This Row],[10-06-2020]]-Recupera_PN_ACUM[[#This Row],[09-06-2020]]</f>
        <v>0</v>
      </c>
      <c r="M434" s="19">
        <f>+Recupera_PN_ACUM[[#This Row],[11-06-2020]]-Recupera_PN_ACUM[[#This Row],[10-06-2020]]</f>
        <v>0</v>
      </c>
    </row>
    <row r="435" spans="1:13" ht="24">
      <c r="A435">
        <v>120606</v>
      </c>
      <c r="B435" s="2" t="s">
        <v>191</v>
      </c>
      <c r="C435" s="2" t="s">
        <v>299</v>
      </c>
      <c r="D435" s="2" t="s">
        <v>675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  <c r="L435" s="19">
        <f>+Recupera_PN_ACUM[[#This Row],[10-06-2020]]-Recupera_PN_ACUM[[#This Row],[09-06-2020]]</f>
        <v>0</v>
      </c>
      <c r="M435" s="19">
        <f>+Recupera_PN_ACUM[[#This Row],[11-06-2020]]-Recupera_PN_ACUM[[#This Row],[10-06-2020]]</f>
        <v>0</v>
      </c>
    </row>
    <row r="436" spans="1:13" ht="24">
      <c r="A436">
        <v>120107</v>
      </c>
      <c r="B436" s="2" t="s">
        <v>191</v>
      </c>
      <c r="C436" s="2" t="s">
        <v>289</v>
      </c>
      <c r="D436" s="2" t="s">
        <v>409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  <c r="L436" s="19">
        <f>+Recupera_PN_ACUM[[#This Row],[10-06-2020]]-Recupera_PN_ACUM[[#This Row],[09-06-2020]]</f>
        <v>0</v>
      </c>
      <c r="M436" s="19">
        <f>+Recupera_PN_ACUM[[#This Row],[11-06-2020]]-Recupera_PN_ACUM[[#This Row],[10-06-2020]]</f>
        <v>0</v>
      </c>
    </row>
    <row r="437" spans="1:13" ht="14.25">
      <c r="A437">
        <v>10404</v>
      </c>
      <c r="B437" s="2" t="s">
        <v>163</v>
      </c>
      <c r="C437" s="2" t="s">
        <v>273</v>
      </c>
      <c r="D437" s="2" t="s">
        <v>676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  <c r="L437" s="19">
        <f>+Recupera_PN_ACUM[[#This Row],[10-06-2020]]-Recupera_PN_ACUM[[#This Row],[09-06-2020]]</f>
        <v>0</v>
      </c>
      <c r="M437" s="19">
        <f>+Recupera_PN_ACUM[[#This Row],[11-06-2020]]-Recupera_PN_ACUM[[#This Row],[10-06-2020]]</f>
        <v>0</v>
      </c>
    </row>
    <row r="438" spans="1:13" ht="24">
      <c r="A438">
        <v>100101</v>
      </c>
      <c r="B438" s="2" t="s">
        <v>149</v>
      </c>
      <c r="C438" s="2" t="s">
        <v>149</v>
      </c>
      <c r="D438" s="2" t="s">
        <v>150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  <c r="L438" s="19">
        <f>+Recupera_PN_ACUM[[#This Row],[10-06-2020]]-Recupera_PN_ACUM[[#This Row],[09-06-2020]]</f>
        <v>0</v>
      </c>
      <c r="M438" s="19">
        <f>+Recupera_PN_ACUM[[#This Row],[11-06-2020]]-Recupera_PN_ACUM[[#This Row],[10-06-2020]]</f>
        <v>0</v>
      </c>
    </row>
    <row r="439" spans="1:13" ht="14.25">
      <c r="A439">
        <v>20401</v>
      </c>
      <c r="B439" s="2" t="s">
        <v>212</v>
      </c>
      <c r="C439" s="2" t="s">
        <v>249</v>
      </c>
      <c r="D439" s="2" t="s">
        <v>250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  <c r="L439" s="19">
        <f>+Recupera_PN_ACUM[[#This Row],[10-06-2020]]-Recupera_PN_ACUM[[#This Row],[09-06-2020]]</f>
        <v>0</v>
      </c>
      <c r="M439" s="19">
        <f>+Recupera_PN_ACUM[[#This Row],[11-06-2020]]-Recupera_PN_ACUM[[#This Row],[10-06-2020]]</f>
        <v>0</v>
      </c>
    </row>
    <row r="440" spans="1:13" ht="24">
      <c r="A440">
        <v>120108</v>
      </c>
      <c r="B440" s="2" t="s">
        <v>191</v>
      </c>
      <c r="C440" s="2" t="s">
        <v>289</v>
      </c>
      <c r="D440" s="2" t="s">
        <v>290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  <c r="L440" s="19">
        <f>+Recupera_PN_ACUM[[#This Row],[10-06-2020]]-Recupera_PN_ACUM[[#This Row],[09-06-2020]]</f>
        <v>0</v>
      </c>
      <c r="M440" s="19">
        <f>+Recupera_PN_ACUM[[#This Row],[11-06-2020]]-Recupera_PN_ACUM[[#This Row],[10-06-2020]]</f>
        <v>0</v>
      </c>
    </row>
    <row r="441" spans="1:13" ht="24">
      <c r="A441">
        <v>120308</v>
      </c>
      <c r="B441" s="2" t="s">
        <v>191</v>
      </c>
      <c r="C441" s="2" t="s">
        <v>380</v>
      </c>
      <c r="D441" s="2" t="s">
        <v>677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  <c r="L441" s="19">
        <f>+Recupera_PN_ACUM[[#This Row],[10-06-2020]]-Recupera_PN_ACUM[[#This Row],[09-06-2020]]</f>
        <v>0</v>
      </c>
      <c r="M441" s="19">
        <f>+Recupera_PN_ACUM[[#This Row],[11-06-2020]]-Recupera_PN_ACUM[[#This Row],[10-06-2020]]</f>
        <v>0</v>
      </c>
    </row>
    <row r="442" spans="1:13" ht="14.25">
      <c r="A442">
        <v>30504</v>
      </c>
      <c r="B442" s="2" t="s">
        <v>144</v>
      </c>
      <c r="C442" s="2" t="s">
        <v>410</v>
      </c>
      <c r="D442" s="2" t="s">
        <v>411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  <c r="L442" s="19">
        <f>+Recupera_PN_ACUM[[#This Row],[10-06-2020]]-Recupera_PN_ACUM[[#This Row],[09-06-2020]]</f>
        <v>0</v>
      </c>
      <c r="M442" s="19">
        <f>+Recupera_PN_ACUM[[#This Row],[11-06-2020]]-Recupera_PN_ACUM[[#This Row],[10-06-2020]]</f>
        <v>0</v>
      </c>
    </row>
    <row r="443" spans="1:13" ht="14.25">
      <c r="A443">
        <v>70215</v>
      </c>
      <c r="B443" s="2" t="s">
        <v>268</v>
      </c>
      <c r="C443" s="2" t="s">
        <v>348</v>
      </c>
      <c r="D443" s="2" t="s">
        <v>678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  <c r="L443" s="19">
        <f>+Recupera_PN_ACUM[[#This Row],[10-06-2020]]-Recupera_PN_ACUM[[#This Row],[09-06-2020]]</f>
        <v>0</v>
      </c>
      <c r="M443" s="19">
        <f>+Recupera_PN_ACUM[[#This Row],[11-06-2020]]-Recupera_PN_ACUM[[#This Row],[10-06-2020]]</f>
        <v>0</v>
      </c>
    </row>
    <row r="444" spans="1:13" ht="14.25">
      <c r="A444">
        <v>41404</v>
      </c>
      <c r="B444" s="2" t="s">
        <v>154</v>
      </c>
      <c r="C444" s="2" t="s">
        <v>373</v>
      </c>
      <c r="D444" s="2" t="s">
        <v>412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  <c r="L444" s="19">
        <f>+Recupera_PN_ACUM[[#This Row],[10-06-2020]]-Recupera_PN_ACUM[[#This Row],[09-06-2020]]</f>
        <v>0</v>
      </c>
      <c r="M444" s="19">
        <f>+Recupera_PN_ACUM[[#This Row],[11-06-2020]]-Recupera_PN_ACUM[[#This Row],[10-06-2020]]</f>
        <v>0</v>
      </c>
    </row>
    <row r="445" spans="1:13" ht="24">
      <c r="A445">
        <v>30602</v>
      </c>
      <c r="B445" s="2" t="s">
        <v>144</v>
      </c>
      <c r="C445" s="2" t="s">
        <v>145</v>
      </c>
      <c r="D445" s="2" t="s">
        <v>146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  <c r="L445" s="19">
        <f>+Recupera_PN_ACUM[[#This Row],[10-06-2020]]-Recupera_PN_ACUM[[#This Row],[09-06-2020]]</f>
        <v>0</v>
      </c>
      <c r="M445" s="19">
        <f>+Recupera_PN_ACUM[[#This Row],[11-06-2020]]-Recupera_PN_ACUM[[#This Row],[10-06-2020]]</f>
        <v>0</v>
      </c>
    </row>
    <row r="446" spans="1:13" ht="14.25">
      <c r="A446">
        <v>130408</v>
      </c>
      <c r="B446" s="2" t="s">
        <v>102</v>
      </c>
      <c r="C446" s="2" t="s">
        <v>259</v>
      </c>
      <c r="D446" s="2" t="s">
        <v>276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  <c r="L446" s="19">
        <f>+Recupera_PN_ACUM[[#This Row],[10-06-2020]]-Recupera_PN_ACUM[[#This Row],[09-06-2020]]</f>
        <v>0</v>
      </c>
      <c r="M446" s="19">
        <f>+Recupera_PN_ACUM[[#This Row],[11-06-2020]]-Recupera_PN_ACUM[[#This Row],[10-06-2020]]</f>
        <v>0</v>
      </c>
    </row>
    <row r="447" spans="1:13" ht="14.25">
      <c r="A447">
        <v>30109</v>
      </c>
      <c r="B447" s="2" t="s">
        <v>144</v>
      </c>
      <c r="C447" s="2" t="s">
        <v>144</v>
      </c>
      <c r="D447" s="2" t="s">
        <v>271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  <c r="L447" s="19">
        <f>+Recupera_PN_ACUM[[#This Row],[10-06-2020]]-Recupera_PN_ACUM[[#This Row],[09-06-2020]]</f>
        <v>0</v>
      </c>
      <c r="M447" s="19">
        <f>+Recupera_PN_ACUM[[#This Row],[11-06-2020]]-Recupera_PN_ACUM[[#This Row],[10-06-2020]]</f>
        <v>0</v>
      </c>
    </row>
    <row r="448" spans="1:13" ht="14.25">
      <c r="A448">
        <v>30201</v>
      </c>
      <c r="B448" s="2" t="s">
        <v>144</v>
      </c>
      <c r="C448" s="2" t="s">
        <v>414</v>
      </c>
      <c r="D448" s="2" t="s">
        <v>679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  <c r="L448" s="19">
        <f>+Recupera_PN_ACUM[[#This Row],[10-06-2020]]-Recupera_PN_ACUM[[#This Row],[09-06-2020]]</f>
        <v>0</v>
      </c>
      <c r="M448" s="19">
        <f>+Recupera_PN_ACUM[[#This Row],[11-06-2020]]-Recupera_PN_ACUM[[#This Row],[10-06-2020]]</f>
        <v>0</v>
      </c>
    </row>
    <row r="449" spans="1:13" ht="14.25">
      <c r="A449">
        <v>130103</v>
      </c>
      <c r="B449" s="2" t="s">
        <v>102</v>
      </c>
      <c r="C449" s="2" t="s">
        <v>103</v>
      </c>
      <c r="D449" s="2" t="s">
        <v>183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  <c r="L449" s="19">
        <f>+Recupera_PN_ACUM[[#This Row],[10-06-2020]]-Recupera_PN_ACUM[[#This Row],[09-06-2020]]</f>
        <v>0</v>
      </c>
      <c r="M449" s="19">
        <f>+Recupera_PN_ACUM[[#This Row],[11-06-2020]]-Recupera_PN_ACUM[[#This Row],[10-06-2020]]</f>
        <v>0</v>
      </c>
    </row>
    <row r="450" spans="1:13" ht="14.25">
      <c r="A450">
        <v>40109</v>
      </c>
      <c r="B450" s="2" t="s">
        <v>154</v>
      </c>
      <c r="C450" s="2" t="s">
        <v>155</v>
      </c>
      <c r="D450" s="2" t="s">
        <v>177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  <c r="L450" s="19">
        <f>+Recupera_PN_ACUM[[#This Row],[10-06-2020]]-Recupera_PN_ACUM[[#This Row],[09-06-2020]]</f>
        <v>0</v>
      </c>
      <c r="M450" s="19">
        <f>+Recupera_PN_ACUM[[#This Row],[11-06-2020]]-Recupera_PN_ACUM[[#This Row],[10-06-2020]]</f>
        <v>0</v>
      </c>
    </row>
    <row r="451" spans="1:13" ht="14.25">
      <c r="A451">
        <v>91014</v>
      </c>
      <c r="B451" s="2" t="s">
        <v>114</v>
      </c>
      <c r="C451" s="2" t="s">
        <v>115</v>
      </c>
      <c r="D451" s="2" t="s">
        <v>200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  <c r="L451" s="19">
        <f>+Recupera_PN_ACUM[[#This Row],[10-06-2020]]-Recupera_PN_ACUM[[#This Row],[09-06-2020]]</f>
        <v>0</v>
      </c>
      <c r="M451" s="19">
        <f>+Recupera_PN_ACUM[[#This Row],[11-06-2020]]-Recupera_PN_ACUM[[#This Row],[10-06-2020]]</f>
        <v>0</v>
      </c>
    </row>
    <row r="452" spans="1:13" ht="14.25">
      <c r="A452">
        <v>130715</v>
      </c>
      <c r="B452" s="2" t="s">
        <v>102</v>
      </c>
      <c r="C452" s="2" t="s">
        <v>138</v>
      </c>
      <c r="D452" s="2" t="s">
        <v>313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  <c r="L452" s="19">
        <f>+Recupera_PN_ACUM[[#This Row],[10-06-2020]]-Recupera_PN_ACUM[[#This Row],[09-06-2020]]</f>
        <v>0</v>
      </c>
      <c r="M452" s="19">
        <f>+Recupera_PN_ACUM[[#This Row],[11-06-2020]]-Recupera_PN_ACUM[[#This Row],[10-06-2020]]</f>
        <v>0</v>
      </c>
    </row>
    <row r="453" spans="1:13" ht="14.25">
      <c r="A453">
        <v>60401</v>
      </c>
      <c r="B453" s="2" t="s">
        <v>158</v>
      </c>
      <c r="C453" s="2" t="s">
        <v>332</v>
      </c>
      <c r="D453" s="2" t="s">
        <v>333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  <c r="L453" s="19">
        <f>+Recupera_PN_ACUM[[#This Row],[10-06-2020]]-Recupera_PN_ACUM[[#This Row],[09-06-2020]]</f>
        <v>0</v>
      </c>
      <c r="M453" s="19">
        <f>+Recupera_PN_ACUM[[#This Row],[11-06-2020]]-Recupera_PN_ACUM[[#This Row],[10-06-2020]]</f>
        <v>0</v>
      </c>
    </row>
    <row r="454" spans="1:13" ht="14.25">
      <c r="A454">
        <v>20501</v>
      </c>
      <c r="B454" s="2" t="s">
        <v>212</v>
      </c>
      <c r="C454" s="2" t="s">
        <v>357</v>
      </c>
      <c r="D454" s="2" t="s">
        <v>358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  <c r="L454" s="19">
        <f>+Recupera_PN_ACUM[[#This Row],[10-06-2020]]-Recupera_PN_ACUM[[#This Row],[09-06-2020]]</f>
        <v>0</v>
      </c>
      <c r="M454" s="19">
        <f>+Recupera_PN_ACUM[[#This Row],[11-06-2020]]-Recupera_PN_ACUM[[#This Row],[10-06-2020]]</f>
        <v>0</v>
      </c>
    </row>
    <row r="455" spans="1:13" ht="14.25">
      <c r="A455">
        <v>81008</v>
      </c>
      <c r="B455" s="2" t="s">
        <v>99</v>
      </c>
      <c r="C455" s="2" t="s">
        <v>106</v>
      </c>
      <c r="D455" s="2" t="s">
        <v>132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  <c r="L455" s="19">
        <f>+Recupera_PN_ACUM[[#This Row],[10-06-2020]]-Recupera_PN_ACUM[[#This Row],[09-06-2020]]</f>
        <v>0</v>
      </c>
      <c r="M455" s="19">
        <f>+Recupera_PN_ACUM[[#This Row],[11-06-2020]]-Recupera_PN_ACUM[[#This Row],[10-06-2020]]</f>
        <v>0</v>
      </c>
    </row>
    <row r="456" spans="1:13" ht="14.25">
      <c r="A456">
        <v>70505</v>
      </c>
      <c r="B456" s="2" t="s">
        <v>268</v>
      </c>
      <c r="C456" s="2" t="s">
        <v>656</v>
      </c>
      <c r="D456" s="2" t="s">
        <v>680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  <c r="L456" s="19">
        <f>+Recupera_PN_ACUM[[#This Row],[10-06-2020]]-Recupera_PN_ACUM[[#This Row],[09-06-2020]]</f>
        <v>0</v>
      </c>
      <c r="M456" s="19">
        <f>+Recupera_PN_ACUM[[#This Row],[11-06-2020]]-Recupera_PN_ACUM[[#This Row],[10-06-2020]]</f>
        <v>0</v>
      </c>
    </row>
    <row r="457" spans="1:13" ht="14.25">
      <c r="A457">
        <v>81102</v>
      </c>
      <c r="B457" s="2" t="s">
        <v>99</v>
      </c>
      <c r="C457" s="2" t="s">
        <v>681</v>
      </c>
      <c r="D457" s="2" t="s">
        <v>682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  <c r="L457" s="19">
        <f>+Recupera_PN_ACUM[[#This Row],[10-06-2020]]-Recupera_PN_ACUM[[#This Row],[09-06-2020]]</f>
        <v>0</v>
      </c>
      <c r="M457" s="19">
        <f>+Recupera_PN_ACUM[[#This Row],[11-06-2020]]-Recupera_PN_ACUM[[#This Row],[10-06-2020]]</f>
        <v>0</v>
      </c>
    </row>
    <row r="458" spans="1:13" ht="14.25">
      <c r="A458">
        <v>81103</v>
      </c>
      <c r="B458" s="2" t="s">
        <v>99</v>
      </c>
      <c r="C458" s="2" t="s">
        <v>681</v>
      </c>
      <c r="D458" s="2" t="s">
        <v>683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  <c r="L458" s="19">
        <f>+Recupera_PN_ACUM[[#This Row],[10-06-2020]]-Recupera_PN_ACUM[[#This Row],[09-06-2020]]</f>
        <v>0</v>
      </c>
      <c r="M458" s="19">
        <f>+Recupera_PN_ACUM[[#This Row],[11-06-2020]]-Recupera_PN_ACUM[[#This Row],[10-06-2020]]</f>
        <v>0</v>
      </c>
    </row>
    <row r="459" spans="1:13" ht="14.25">
      <c r="A459">
        <v>80817</v>
      </c>
      <c r="B459" s="2" t="s">
        <v>99</v>
      </c>
      <c r="C459" s="2" t="s">
        <v>99</v>
      </c>
      <c r="D459" s="2" t="s">
        <v>100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  <c r="L459" s="19">
        <f>+Recupera_PN_ACUM[[#This Row],[10-06-2020]]-Recupera_PN_ACUM[[#This Row],[09-06-2020]]</f>
        <v>0</v>
      </c>
      <c r="M459" s="19">
        <f>+Recupera_PN_ACUM[[#This Row],[11-06-2020]]-Recupera_PN_ACUM[[#This Row],[10-06-2020]]</f>
        <v>0</v>
      </c>
    </row>
    <row r="460" spans="1:13" ht="14.25">
      <c r="A460">
        <v>40804</v>
      </c>
      <c r="B460" s="2" t="s">
        <v>154</v>
      </c>
      <c r="C460" s="2" t="s">
        <v>280</v>
      </c>
      <c r="D460" s="2" t="s">
        <v>684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  <c r="L460" s="19">
        <f>+Recupera_PN_ACUM[[#This Row],[10-06-2020]]-Recupera_PN_ACUM[[#This Row],[09-06-2020]]</f>
        <v>0</v>
      </c>
      <c r="M460" s="19">
        <f>+Recupera_PN_ACUM[[#This Row],[11-06-2020]]-Recupera_PN_ACUM[[#This Row],[10-06-2020]]</f>
        <v>0</v>
      </c>
    </row>
    <row r="461" spans="1:13" ht="14.25">
      <c r="A461">
        <v>20606</v>
      </c>
      <c r="B461" s="2" t="s">
        <v>212</v>
      </c>
      <c r="C461" s="2" t="s">
        <v>213</v>
      </c>
      <c r="D461" s="2" t="s">
        <v>263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  <c r="L461" s="19">
        <f>+Recupera_PN_ACUM[[#This Row],[10-06-2020]]-Recupera_PN_ACUM[[#This Row],[09-06-2020]]</f>
        <v>0</v>
      </c>
      <c r="M461" s="19">
        <f>+Recupera_PN_ACUM[[#This Row],[11-06-2020]]-Recupera_PN_ACUM[[#This Row],[10-06-2020]]</f>
        <v>0</v>
      </c>
    </row>
    <row r="462" spans="1:13" ht="14.25">
      <c r="A462">
        <v>30501</v>
      </c>
      <c r="B462" s="2" t="s">
        <v>144</v>
      </c>
      <c r="C462" s="2" t="s">
        <v>410</v>
      </c>
      <c r="D462" s="2" t="s">
        <v>413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  <c r="L462" s="19">
        <f>+Recupera_PN_ACUM[[#This Row],[10-06-2020]]-Recupera_PN_ACUM[[#This Row],[09-06-2020]]</f>
        <v>0</v>
      </c>
      <c r="M462" s="19">
        <f>+Recupera_PN_ACUM[[#This Row],[11-06-2020]]-Recupera_PN_ACUM[[#This Row],[10-06-2020]]</f>
        <v>0</v>
      </c>
    </row>
    <row r="463" spans="1:13" ht="14.25">
      <c r="A463">
        <v>30205</v>
      </c>
      <c r="B463" s="2" t="s">
        <v>144</v>
      </c>
      <c r="C463" s="2" t="s">
        <v>414</v>
      </c>
      <c r="D463" s="2" t="s">
        <v>415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  <c r="L463" s="19">
        <f>+Recupera_PN_ACUM[[#This Row],[10-06-2020]]-Recupera_PN_ACUM[[#This Row],[09-06-2020]]</f>
        <v>0</v>
      </c>
      <c r="M463" s="19">
        <f>+Recupera_PN_ACUM[[#This Row],[11-06-2020]]-Recupera_PN_ACUM[[#This Row],[10-06-2020]]</f>
        <v>0</v>
      </c>
    </row>
    <row r="464" spans="1:13" ht="14.25">
      <c r="A464">
        <v>30505</v>
      </c>
      <c r="B464" s="2" t="s">
        <v>144</v>
      </c>
      <c r="C464" s="2" t="s">
        <v>410</v>
      </c>
      <c r="D464" s="2" t="s">
        <v>416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  <c r="L464" s="19">
        <f>+Recupera_PN_ACUM[[#This Row],[10-06-2020]]-Recupera_PN_ACUM[[#This Row],[09-06-2020]]</f>
        <v>0</v>
      </c>
      <c r="M464" s="19">
        <f>+Recupera_PN_ACUM[[#This Row],[11-06-2020]]-Recupera_PN_ACUM[[#This Row],[10-06-2020]]</f>
        <v>0</v>
      </c>
    </row>
    <row r="465" spans="1:13" ht="14.25">
      <c r="A465">
        <v>40403</v>
      </c>
      <c r="B465" s="2" t="s">
        <v>154</v>
      </c>
      <c r="C465" s="2" t="s">
        <v>234</v>
      </c>
      <c r="D465" s="2" t="s">
        <v>416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  <c r="L465" s="19">
        <f>+Recupera_PN_ACUM[[#This Row],[10-06-2020]]-Recupera_PN_ACUM[[#This Row],[09-06-2020]]</f>
        <v>0</v>
      </c>
      <c r="M465" s="19">
        <f>+Recupera_PN_ACUM[[#This Row],[11-06-2020]]-Recupera_PN_ACUM[[#This Row],[10-06-2020]]</f>
        <v>0</v>
      </c>
    </row>
    <row r="466" spans="1:13" ht="14.25">
      <c r="A466">
        <v>70216</v>
      </c>
      <c r="B466" s="2" t="s">
        <v>268</v>
      </c>
      <c r="C466" s="2" t="s">
        <v>348</v>
      </c>
      <c r="D466" s="2" t="s">
        <v>416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  <c r="L466" s="19">
        <f>+Recupera_PN_ACUM[[#This Row],[10-06-2020]]-Recupera_PN_ACUM[[#This Row],[09-06-2020]]</f>
        <v>0</v>
      </c>
      <c r="M466" s="19">
        <f>+Recupera_PN_ACUM[[#This Row],[11-06-2020]]-Recupera_PN_ACUM[[#This Row],[10-06-2020]]</f>
        <v>0</v>
      </c>
    </row>
    <row r="467" spans="1:13" ht="14.25">
      <c r="A467">
        <v>40105</v>
      </c>
      <c r="B467" s="2" t="s">
        <v>154</v>
      </c>
      <c r="C467" s="2" t="s">
        <v>155</v>
      </c>
      <c r="D467" s="2" t="s">
        <v>685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  <c r="L467" s="19">
        <f>+Recupera_PN_ACUM[[#This Row],[10-06-2020]]-Recupera_PN_ACUM[[#This Row],[09-06-2020]]</f>
        <v>0</v>
      </c>
      <c r="M467" s="19">
        <f>+Recupera_PN_ACUM[[#This Row],[11-06-2020]]-Recupera_PN_ACUM[[#This Row],[10-06-2020]]</f>
        <v>0</v>
      </c>
    </row>
    <row r="468" spans="1:13" ht="14.25">
      <c r="A468">
        <v>40306</v>
      </c>
      <c r="B468" s="2" t="s">
        <v>154</v>
      </c>
      <c r="C468" s="2" t="s">
        <v>253</v>
      </c>
      <c r="D468" s="2" t="s">
        <v>686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  <c r="L468" s="19">
        <f>+Recupera_PN_ACUM[[#This Row],[10-06-2020]]-Recupera_PN_ACUM[[#This Row],[09-06-2020]]</f>
        <v>0</v>
      </c>
      <c r="M468" s="19">
        <f>+Recupera_PN_ACUM[[#This Row],[11-06-2020]]-Recupera_PN_ACUM[[#This Row],[10-06-2020]]</f>
        <v>0</v>
      </c>
    </row>
    <row r="469" spans="1:13" ht="14.25">
      <c r="A469">
        <v>70604</v>
      </c>
      <c r="B469" s="2" t="s">
        <v>268</v>
      </c>
      <c r="C469" s="2" t="s">
        <v>248</v>
      </c>
      <c r="D469" s="2" t="s">
        <v>686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  <c r="L469" s="19">
        <f>+Recupera_PN_ACUM[[#This Row],[10-06-2020]]-Recupera_PN_ACUM[[#This Row],[09-06-2020]]</f>
        <v>0</v>
      </c>
      <c r="M469" s="19">
        <f>+Recupera_PN_ACUM[[#This Row],[11-06-2020]]-Recupera_PN_ACUM[[#This Row],[10-06-2020]]</f>
        <v>0</v>
      </c>
    </row>
    <row r="470" spans="1:13" ht="14.25">
      <c r="A470">
        <v>60505</v>
      </c>
      <c r="B470" s="2" t="s">
        <v>158</v>
      </c>
      <c r="C470" s="2" t="s">
        <v>417</v>
      </c>
      <c r="D470" s="2" t="s">
        <v>418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  <c r="L470" s="19">
        <f>+Recupera_PN_ACUM[[#This Row],[10-06-2020]]-Recupera_PN_ACUM[[#This Row],[09-06-2020]]</f>
        <v>0</v>
      </c>
      <c r="M470" s="19">
        <f>+Recupera_PN_ACUM[[#This Row],[11-06-2020]]-Recupera_PN_ACUM[[#This Row],[10-06-2020]]</f>
        <v>0</v>
      </c>
    </row>
    <row r="471" spans="1:13" ht="14.25">
      <c r="A471">
        <v>60501</v>
      </c>
      <c r="B471" s="2" t="s">
        <v>158</v>
      </c>
      <c r="C471" s="2" t="s">
        <v>417</v>
      </c>
      <c r="D471" s="2" t="s">
        <v>419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  <c r="L471" s="19">
        <f>+Recupera_PN_ACUM[[#This Row],[10-06-2020]]-Recupera_PN_ACUM[[#This Row],[09-06-2020]]</f>
        <v>0</v>
      </c>
      <c r="M471" s="19">
        <f>+Recupera_PN_ACUM[[#This Row],[11-06-2020]]-Recupera_PN_ACUM[[#This Row],[10-06-2020]]</f>
        <v>0</v>
      </c>
    </row>
    <row r="472" spans="1:13" ht="14.25">
      <c r="A472">
        <v>70605</v>
      </c>
      <c r="B472" s="2" t="s">
        <v>268</v>
      </c>
      <c r="C472" s="2" t="s">
        <v>248</v>
      </c>
      <c r="D472" s="2" t="s">
        <v>687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  <c r="L472" s="19">
        <f>+Recupera_PN_ACUM[[#This Row],[10-06-2020]]-Recupera_PN_ACUM[[#This Row],[09-06-2020]]</f>
        <v>0</v>
      </c>
      <c r="M472" s="19">
        <f>+Recupera_PN_ACUM[[#This Row],[11-06-2020]]-Recupera_PN_ACUM[[#This Row],[10-06-2020]]</f>
        <v>0</v>
      </c>
    </row>
    <row r="473" spans="1:13" ht="14.25">
      <c r="A473">
        <v>80810</v>
      </c>
      <c r="B473" s="2" t="s">
        <v>99</v>
      </c>
      <c r="C473" s="2" t="s">
        <v>99</v>
      </c>
      <c r="D473" s="2" t="s">
        <v>136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  <c r="L473" s="19">
        <f>+Recupera_PN_ACUM[[#This Row],[10-06-2020]]-Recupera_PN_ACUM[[#This Row],[09-06-2020]]</f>
        <v>0</v>
      </c>
      <c r="M473" s="19">
        <f>+Recupera_PN_ACUM[[#This Row],[11-06-2020]]-Recupera_PN_ACUM[[#This Row],[10-06-2020]]</f>
        <v>0</v>
      </c>
    </row>
    <row r="474" spans="1:13" ht="14.25">
      <c r="A474">
        <v>80604</v>
      </c>
      <c r="B474" s="2" t="s">
        <v>99</v>
      </c>
      <c r="C474" s="2" t="s">
        <v>471</v>
      </c>
      <c r="D474" s="2" t="s">
        <v>688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  <c r="L474" s="19">
        <f>+Recupera_PN_ACUM[[#This Row],[10-06-2020]]-Recupera_PN_ACUM[[#This Row],[09-06-2020]]</f>
        <v>0</v>
      </c>
      <c r="M474" s="19">
        <f>+Recupera_PN_ACUM[[#This Row],[11-06-2020]]-Recupera_PN_ACUM[[#This Row],[10-06-2020]]</f>
        <v>0</v>
      </c>
    </row>
    <row r="475" spans="1:13" ht="14.25">
      <c r="A475">
        <v>41405</v>
      </c>
      <c r="B475" s="2" t="s">
        <v>154</v>
      </c>
      <c r="C475" s="2" t="s">
        <v>373</v>
      </c>
      <c r="D475" s="2" t="s">
        <v>689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  <c r="L475" s="19">
        <f>+Recupera_PN_ACUM[[#This Row],[10-06-2020]]-Recupera_PN_ACUM[[#This Row],[09-06-2020]]</f>
        <v>0</v>
      </c>
      <c r="M475" s="19">
        <f>+Recupera_PN_ACUM[[#This Row],[11-06-2020]]-Recupera_PN_ACUM[[#This Row],[10-06-2020]]</f>
        <v>0</v>
      </c>
    </row>
    <row r="476" spans="1:13" ht="14.25">
      <c r="A476">
        <v>50203</v>
      </c>
      <c r="B476" s="2" t="s">
        <v>151</v>
      </c>
      <c r="C476" s="2" t="s">
        <v>152</v>
      </c>
      <c r="D476" s="2" t="s">
        <v>690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  <c r="L476" s="19">
        <f>+Recupera_PN_ACUM[[#This Row],[10-06-2020]]-Recupera_PN_ACUM[[#This Row],[09-06-2020]]</f>
        <v>0</v>
      </c>
      <c r="M476" s="19">
        <f>+Recupera_PN_ACUM[[#This Row],[11-06-2020]]-Recupera_PN_ACUM[[#This Row],[10-06-2020]]</f>
        <v>0</v>
      </c>
    </row>
    <row r="477" spans="1:13" ht="14.25">
      <c r="A477">
        <v>70501</v>
      </c>
      <c r="B477" s="2" t="s">
        <v>268</v>
      </c>
      <c r="C477" s="2" t="s">
        <v>656</v>
      </c>
      <c r="D477" s="2" t="s">
        <v>691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  <c r="L477" s="19">
        <f>+Recupera_PN_ACUM[[#This Row],[10-06-2020]]-Recupera_PN_ACUM[[#This Row],[09-06-2020]]</f>
        <v>0</v>
      </c>
      <c r="M477" s="19">
        <f>+Recupera_PN_ACUM[[#This Row],[11-06-2020]]-Recupera_PN_ACUM[[#This Row],[10-06-2020]]</f>
        <v>0</v>
      </c>
    </row>
    <row r="478" spans="1:13" ht="14.25">
      <c r="A478">
        <v>40307</v>
      </c>
      <c r="B478" s="2" t="s">
        <v>154</v>
      </c>
      <c r="C478" s="2" t="s">
        <v>253</v>
      </c>
      <c r="D478" s="2" t="s">
        <v>110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  <c r="L478" s="19">
        <f>+Recupera_PN_ACUM[[#This Row],[10-06-2020]]-Recupera_PN_ACUM[[#This Row],[09-06-2020]]</f>
        <v>0</v>
      </c>
      <c r="M478" s="19">
        <f>+Recupera_PN_ACUM[[#This Row],[11-06-2020]]-Recupera_PN_ACUM[[#This Row],[10-06-2020]]</f>
        <v>0</v>
      </c>
    </row>
    <row r="479" spans="1:13" ht="14.25">
      <c r="A479">
        <v>40607</v>
      </c>
      <c r="B479" s="2" t="s">
        <v>154</v>
      </c>
      <c r="C479" s="2" t="s">
        <v>171</v>
      </c>
      <c r="D479" s="2" t="s">
        <v>110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  <c r="L479" s="19">
        <f>+Recupera_PN_ACUM[[#This Row],[10-06-2020]]-Recupera_PN_ACUM[[#This Row],[09-06-2020]]</f>
        <v>0</v>
      </c>
      <c r="M479" s="19">
        <f>+Recupera_PN_ACUM[[#This Row],[11-06-2020]]-Recupera_PN_ACUM[[#This Row],[10-06-2020]]</f>
        <v>0</v>
      </c>
    </row>
    <row r="480" spans="1:13" ht="14.25">
      <c r="A480">
        <v>80813</v>
      </c>
      <c r="B480" s="2" t="s">
        <v>99</v>
      </c>
      <c r="C480" s="2" t="s">
        <v>99</v>
      </c>
      <c r="D480" s="2" t="s">
        <v>110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  <c r="L480" s="19">
        <f>+Recupera_PN_ACUM[[#This Row],[10-06-2020]]-Recupera_PN_ACUM[[#This Row],[09-06-2020]]</f>
        <v>0</v>
      </c>
      <c r="M480" s="19">
        <f>+Recupera_PN_ACUM[[#This Row],[11-06-2020]]-Recupera_PN_ACUM[[#This Row],[10-06-2020]]</f>
        <v>0</v>
      </c>
    </row>
    <row r="481" spans="1:13" ht="14.25">
      <c r="A481">
        <v>80205</v>
      </c>
      <c r="B481" s="2" t="s">
        <v>99</v>
      </c>
      <c r="C481" s="2" t="s">
        <v>612</v>
      </c>
      <c r="D481" s="2" t="s">
        <v>692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  <c r="L481" s="19">
        <f>+Recupera_PN_ACUM[[#This Row],[10-06-2020]]-Recupera_PN_ACUM[[#This Row],[09-06-2020]]</f>
        <v>0</v>
      </c>
      <c r="M481" s="19">
        <f>+Recupera_PN_ACUM[[#This Row],[11-06-2020]]-Recupera_PN_ACUM[[#This Row],[10-06-2020]]</f>
        <v>0</v>
      </c>
    </row>
    <row r="482" spans="1:13" ht="14.25">
      <c r="A482">
        <v>20601</v>
      </c>
      <c r="B482" s="2" t="s">
        <v>212</v>
      </c>
      <c r="C482" s="2" t="s">
        <v>213</v>
      </c>
      <c r="D482" s="2" t="s">
        <v>214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  <c r="L482" s="19">
        <f>+Recupera_PN_ACUM[[#This Row],[10-06-2020]]-Recupera_PN_ACUM[[#This Row],[09-06-2020]]</f>
        <v>0</v>
      </c>
      <c r="M482" s="19">
        <f>+Recupera_PN_ACUM[[#This Row],[11-06-2020]]-Recupera_PN_ACUM[[#This Row],[10-06-2020]]</f>
        <v>0</v>
      </c>
    </row>
    <row r="483" spans="1:13" ht="14.25">
      <c r="A483">
        <v>70217</v>
      </c>
      <c r="B483" s="2" t="s">
        <v>268</v>
      </c>
      <c r="C483" s="2" t="s">
        <v>348</v>
      </c>
      <c r="D483" s="2" t="s">
        <v>693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  <c r="L483" s="19">
        <f>+Recupera_PN_ACUM[[#This Row],[10-06-2020]]-Recupera_PN_ACUM[[#This Row],[09-06-2020]]</f>
        <v>0</v>
      </c>
      <c r="M483" s="19">
        <f>+Recupera_PN_ACUM[[#This Row],[11-06-2020]]-Recupera_PN_ACUM[[#This Row],[10-06-2020]]</f>
        <v>0</v>
      </c>
    </row>
    <row r="484" spans="1:13" ht="24">
      <c r="A484">
        <v>120309</v>
      </c>
      <c r="B484" s="2" t="s">
        <v>191</v>
      </c>
      <c r="C484" s="2" t="s">
        <v>380</v>
      </c>
      <c r="D484" s="2" t="s">
        <v>693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  <c r="L484" s="19">
        <f>+Recupera_PN_ACUM[[#This Row],[10-06-2020]]-Recupera_PN_ACUM[[#This Row],[09-06-2020]]</f>
        <v>0</v>
      </c>
      <c r="M484" s="19">
        <f>+Recupera_PN_ACUM[[#This Row],[11-06-2020]]-Recupera_PN_ACUM[[#This Row],[10-06-2020]]</f>
        <v>0</v>
      </c>
    </row>
    <row r="485" spans="1:13" ht="14.25">
      <c r="A485">
        <v>60405</v>
      </c>
      <c r="B485" s="2" t="s">
        <v>158</v>
      </c>
      <c r="C485" s="2" t="s">
        <v>332</v>
      </c>
      <c r="D485" s="2" t="s">
        <v>694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  <c r="L485" s="19">
        <f>+Recupera_PN_ACUM[[#This Row],[10-06-2020]]-Recupera_PN_ACUM[[#This Row],[09-06-2020]]</f>
        <v>0</v>
      </c>
      <c r="M485" s="19">
        <f>+Recupera_PN_ACUM[[#This Row],[11-06-2020]]-Recupera_PN_ACUM[[#This Row],[10-06-2020]]</f>
        <v>0</v>
      </c>
    </row>
    <row r="486" spans="1:13" ht="14.25">
      <c r="A486">
        <v>70110</v>
      </c>
      <c r="B486" s="2" t="s">
        <v>268</v>
      </c>
      <c r="C486" s="2" t="s">
        <v>400</v>
      </c>
      <c r="D486" s="2" t="s">
        <v>695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  <c r="L486" s="19">
        <f>+Recupera_PN_ACUM[[#This Row],[10-06-2020]]-Recupera_PN_ACUM[[#This Row],[09-06-2020]]</f>
        <v>0</v>
      </c>
      <c r="M486" s="19">
        <f>+Recupera_PN_ACUM[[#This Row],[11-06-2020]]-Recupera_PN_ACUM[[#This Row],[10-06-2020]]</f>
        <v>0</v>
      </c>
    </row>
    <row r="487" spans="1:13" ht="14.25">
      <c r="A487">
        <v>60601</v>
      </c>
      <c r="B487" s="2" t="s">
        <v>158</v>
      </c>
      <c r="C487" s="2" t="s">
        <v>342</v>
      </c>
      <c r="D487" s="2" t="s">
        <v>359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  <c r="L487" s="19">
        <f>+Recupera_PN_ACUM[[#This Row],[10-06-2020]]-Recupera_PN_ACUM[[#This Row],[09-06-2020]]</f>
        <v>0</v>
      </c>
      <c r="M487" s="19">
        <f>+Recupera_PN_ACUM[[#This Row],[11-06-2020]]-Recupera_PN_ACUM[[#This Row],[10-06-2020]]</f>
        <v>0</v>
      </c>
    </row>
    <row r="488" spans="1:13" ht="24">
      <c r="A488">
        <v>120607</v>
      </c>
      <c r="B488" s="2" t="s">
        <v>191</v>
      </c>
      <c r="C488" s="2" t="s">
        <v>299</v>
      </c>
      <c r="D488" s="2" t="s">
        <v>696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  <c r="L488" s="19">
        <f>+Recupera_PN_ACUM[[#This Row],[10-06-2020]]-Recupera_PN_ACUM[[#This Row],[09-06-2020]]</f>
        <v>0</v>
      </c>
      <c r="M488" s="19">
        <f>+Recupera_PN_ACUM[[#This Row],[11-06-2020]]-Recupera_PN_ACUM[[#This Row],[10-06-2020]]</f>
        <v>0</v>
      </c>
    </row>
    <row r="489" spans="1:13" ht="14.25">
      <c r="A489">
        <v>20305</v>
      </c>
      <c r="B489" s="2" t="s">
        <v>212</v>
      </c>
      <c r="C489" s="2" t="s">
        <v>245</v>
      </c>
      <c r="D489" s="2" t="s">
        <v>697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  <c r="L489" s="19">
        <f>+Recupera_PN_ACUM[[#This Row],[10-06-2020]]-Recupera_PN_ACUM[[#This Row],[09-06-2020]]</f>
        <v>0</v>
      </c>
      <c r="M489" s="19">
        <f>+Recupera_PN_ACUM[[#This Row],[11-06-2020]]-Recupera_PN_ACUM[[#This Row],[10-06-2020]]</f>
        <v>0</v>
      </c>
    </row>
    <row r="490" spans="1:13" ht="14.25">
      <c r="A490">
        <v>90605</v>
      </c>
      <c r="B490" s="2" t="s">
        <v>114</v>
      </c>
      <c r="C490" s="2" t="s">
        <v>302</v>
      </c>
      <c r="D490" s="2" t="s">
        <v>420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  <c r="L490" s="19">
        <f>+Recupera_PN_ACUM[[#This Row],[10-06-2020]]-Recupera_PN_ACUM[[#This Row],[09-06-2020]]</f>
        <v>0</v>
      </c>
      <c r="M490" s="19">
        <f>+Recupera_PN_ACUM[[#This Row],[11-06-2020]]-Recupera_PN_ACUM[[#This Row],[10-06-2020]]</f>
        <v>0</v>
      </c>
    </row>
    <row r="491" spans="1:13" ht="14.25">
      <c r="A491">
        <v>50204</v>
      </c>
      <c r="B491" s="2" t="s">
        <v>151</v>
      </c>
      <c r="C491" s="2" t="s">
        <v>152</v>
      </c>
      <c r="D491" s="2" t="s">
        <v>152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  <c r="L491" s="19">
        <f>+Recupera_PN_ACUM[[#This Row],[10-06-2020]]-Recupera_PN_ACUM[[#This Row],[09-06-2020]]</f>
        <v>0</v>
      </c>
      <c r="M491" s="19">
        <f>+Recupera_PN_ACUM[[#This Row],[11-06-2020]]-Recupera_PN_ACUM[[#This Row],[10-06-2020]]</f>
        <v>0</v>
      </c>
    </row>
    <row r="492" spans="1:13" ht="14.25">
      <c r="A492">
        <v>30206</v>
      </c>
      <c r="B492" s="2" t="s">
        <v>144</v>
      </c>
      <c r="C492" s="2" t="s">
        <v>414</v>
      </c>
      <c r="D492" s="2" t="s">
        <v>698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  <c r="L492" s="19">
        <f>+Recupera_PN_ACUM[[#This Row],[10-06-2020]]-Recupera_PN_ACUM[[#This Row],[09-06-2020]]</f>
        <v>0</v>
      </c>
      <c r="M492" s="19">
        <f>+Recupera_PN_ACUM[[#This Row],[11-06-2020]]-Recupera_PN_ACUM[[#This Row],[10-06-2020]]</f>
        <v>0</v>
      </c>
    </row>
    <row r="493" spans="1:13" ht="14.25">
      <c r="A493">
        <v>90508</v>
      </c>
      <c r="B493" s="2" t="s">
        <v>114</v>
      </c>
      <c r="C493" s="2" t="s">
        <v>308</v>
      </c>
      <c r="D493" s="2" t="s">
        <v>699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  <c r="L493" s="19">
        <f>+Recupera_PN_ACUM[[#This Row],[10-06-2020]]-Recupera_PN_ACUM[[#This Row],[09-06-2020]]</f>
        <v>0</v>
      </c>
      <c r="M493" s="19">
        <f>+Recupera_PN_ACUM[[#This Row],[11-06-2020]]-Recupera_PN_ACUM[[#This Row],[10-06-2020]]</f>
        <v>0</v>
      </c>
    </row>
    <row r="494" spans="1:13" ht="14.25">
      <c r="A494">
        <v>30506</v>
      </c>
      <c r="B494" s="2" t="s">
        <v>144</v>
      </c>
      <c r="C494" s="2" t="s">
        <v>410</v>
      </c>
      <c r="D494" s="2" t="s">
        <v>700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  <c r="L494" s="19">
        <f>+Recupera_PN_ACUM[[#This Row],[10-06-2020]]-Recupera_PN_ACUM[[#This Row],[09-06-2020]]</f>
        <v>0</v>
      </c>
      <c r="M494" s="19">
        <f>+Recupera_PN_ACUM[[#This Row],[11-06-2020]]-Recupera_PN_ACUM[[#This Row],[10-06-2020]]</f>
        <v>0</v>
      </c>
    </row>
    <row r="495" spans="1:13" ht="14.25">
      <c r="A495">
        <v>130716</v>
      </c>
      <c r="B495" s="2" t="s">
        <v>102</v>
      </c>
      <c r="C495" s="2" t="s">
        <v>138</v>
      </c>
      <c r="D495" s="2" t="s">
        <v>160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  <c r="L495" s="19">
        <f>+Recupera_PN_ACUM[[#This Row],[10-06-2020]]-Recupera_PN_ACUM[[#This Row],[09-06-2020]]</f>
        <v>0</v>
      </c>
      <c r="M495" s="19">
        <f>+Recupera_PN_ACUM[[#This Row],[11-06-2020]]-Recupera_PN_ACUM[[#This Row],[10-06-2020]]</f>
        <v>0</v>
      </c>
    </row>
    <row r="496" spans="1:13" ht="14.25">
      <c r="A496">
        <v>41005</v>
      </c>
      <c r="B496" s="2" t="s">
        <v>154</v>
      </c>
      <c r="C496" s="2" t="s">
        <v>339</v>
      </c>
      <c r="D496" s="2" t="s">
        <v>421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  <c r="L496" s="19">
        <f>+Recupera_PN_ACUM[[#This Row],[10-06-2020]]-Recupera_PN_ACUM[[#This Row],[09-06-2020]]</f>
        <v>0</v>
      </c>
      <c r="M496" s="19">
        <f>+Recupera_PN_ACUM[[#This Row],[11-06-2020]]-Recupera_PN_ACUM[[#This Row],[10-06-2020]]</f>
        <v>0</v>
      </c>
    </row>
    <row r="497" spans="1:13" ht="14.25">
      <c r="A497">
        <v>20104</v>
      </c>
      <c r="B497" s="2" t="s">
        <v>212</v>
      </c>
      <c r="C497" s="2" t="s">
        <v>219</v>
      </c>
      <c r="D497" s="2" t="s">
        <v>248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  <c r="L497" s="19">
        <f>+Recupera_PN_ACUM[[#This Row],[10-06-2020]]-Recupera_PN_ACUM[[#This Row],[09-06-2020]]</f>
        <v>0</v>
      </c>
      <c r="M497" s="19">
        <f>+Recupera_PN_ACUM[[#This Row],[11-06-2020]]-Recupera_PN_ACUM[[#This Row],[10-06-2020]]</f>
        <v>0</v>
      </c>
    </row>
    <row r="498" spans="1:13" ht="14.25">
      <c r="A498">
        <v>70601</v>
      </c>
      <c r="B498" s="2" t="s">
        <v>268</v>
      </c>
      <c r="C498" s="2" t="s">
        <v>248</v>
      </c>
      <c r="D498" s="2" t="s">
        <v>701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  <c r="L498" s="19">
        <f>+Recupera_PN_ACUM[[#This Row],[10-06-2020]]-Recupera_PN_ACUM[[#This Row],[09-06-2020]]</f>
        <v>0</v>
      </c>
      <c r="M498" s="19">
        <f>+Recupera_PN_ACUM[[#This Row],[11-06-2020]]-Recupera_PN_ACUM[[#This Row],[10-06-2020]]</f>
        <v>0</v>
      </c>
    </row>
    <row r="499" spans="1:13" ht="14.25">
      <c r="A499">
        <v>91005</v>
      </c>
      <c r="B499" s="2" t="s">
        <v>114</v>
      </c>
      <c r="C499" s="2" t="s">
        <v>115</v>
      </c>
      <c r="D499" s="2" t="s">
        <v>272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  <c r="L499" s="19">
        <f>+Recupera_PN_ACUM[[#This Row],[10-06-2020]]-Recupera_PN_ACUM[[#This Row],[09-06-2020]]</f>
        <v>0</v>
      </c>
      <c r="M499" s="19">
        <f>+Recupera_PN_ACUM[[#This Row],[11-06-2020]]-Recupera_PN_ACUM[[#This Row],[10-06-2020]]</f>
        <v>0</v>
      </c>
    </row>
    <row r="500" spans="1:13" ht="14.25">
      <c r="A500">
        <v>60506</v>
      </c>
      <c r="B500" s="2" t="s">
        <v>158</v>
      </c>
      <c r="C500" s="2" t="s">
        <v>417</v>
      </c>
      <c r="D500" s="2" t="s">
        <v>702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  <c r="L500" s="19">
        <f>+Recupera_PN_ACUM[[#This Row],[10-06-2020]]-Recupera_PN_ACUM[[#This Row],[09-06-2020]]</f>
        <v>0</v>
      </c>
      <c r="M500" s="19">
        <f>+Recupera_PN_ACUM[[#This Row],[11-06-2020]]-Recupera_PN_ACUM[[#This Row],[10-06-2020]]</f>
        <v>0</v>
      </c>
    </row>
    <row r="501" spans="1:13" ht="14.25">
      <c r="A501">
        <v>30401</v>
      </c>
      <c r="B501" s="2" t="s">
        <v>144</v>
      </c>
      <c r="C501" s="2" t="s">
        <v>330</v>
      </c>
      <c r="D501" s="2" t="s">
        <v>334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  <c r="L501" s="19">
        <f>+Recupera_PN_ACUM[[#This Row],[10-06-2020]]-Recupera_PN_ACUM[[#This Row],[09-06-2020]]</f>
        <v>0</v>
      </c>
      <c r="M501" s="19">
        <f>+Recupera_PN_ACUM[[#This Row],[11-06-2020]]-Recupera_PN_ACUM[[#This Row],[10-06-2020]]</f>
        <v>0</v>
      </c>
    </row>
    <row r="502" spans="1:13" ht="14.25">
      <c r="A502">
        <v>40704</v>
      </c>
      <c r="B502" s="2" t="s">
        <v>154</v>
      </c>
      <c r="C502" s="2" t="s">
        <v>286</v>
      </c>
      <c r="D502" s="2" t="s">
        <v>703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  <c r="L502" s="19">
        <f>+Recupera_PN_ACUM[[#This Row],[10-06-2020]]-Recupera_PN_ACUM[[#This Row],[09-06-2020]]</f>
        <v>0</v>
      </c>
      <c r="M502" s="19">
        <f>+Recupera_PN_ACUM[[#This Row],[11-06-2020]]-Recupera_PN_ACUM[[#This Row],[10-06-2020]]</f>
        <v>0</v>
      </c>
    </row>
    <row r="503" spans="1:13" ht="14.25">
      <c r="A503">
        <v>40705</v>
      </c>
      <c r="B503" s="2" t="s">
        <v>154</v>
      </c>
      <c r="C503" s="2" t="s">
        <v>286</v>
      </c>
      <c r="D503" s="2" t="s">
        <v>704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  <c r="L503" s="19">
        <f>+Recupera_PN_ACUM[[#This Row],[10-06-2020]]-Recupera_PN_ACUM[[#This Row],[09-06-2020]]</f>
        <v>0</v>
      </c>
      <c r="M503" s="19">
        <f>+Recupera_PN_ACUM[[#This Row],[11-06-2020]]-Recupera_PN_ACUM[[#This Row],[10-06-2020]]</f>
        <v>0</v>
      </c>
    </row>
    <row r="504" spans="1:13" ht="14.25">
      <c r="A504">
        <v>41307</v>
      </c>
      <c r="B504" s="2" t="s">
        <v>154</v>
      </c>
      <c r="C504" s="2" t="s">
        <v>441</v>
      </c>
      <c r="D504" s="2" t="s">
        <v>705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  <c r="L504" s="19">
        <f>+Recupera_PN_ACUM[[#This Row],[10-06-2020]]-Recupera_PN_ACUM[[#This Row],[09-06-2020]]</f>
        <v>0</v>
      </c>
      <c r="M504" s="19">
        <f>+Recupera_PN_ACUM[[#This Row],[11-06-2020]]-Recupera_PN_ACUM[[#This Row],[10-06-2020]]</f>
        <v>0</v>
      </c>
    </row>
    <row r="505" spans="1:13" ht="14.25">
      <c r="A505">
        <v>60507</v>
      </c>
      <c r="B505" s="2" t="s">
        <v>158</v>
      </c>
      <c r="C505" s="2" t="s">
        <v>417</v>
      </c>
      <c r="D505" s="2" t="s">
        <v>422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  <c r="L505" s="19">
        <f>+Recupera_PN_ACUM[[#This Row],[10-06-2020]]-Recupera_PN_ACUM[[#This Row],[09-06-2020]]</f>
        <v>0</v>
      </c>
      <c r="M505" s="19">
        <f>+Recupera_PN_ACUM[[#This Row],[11-06-2020]]-Recupera_PN_ACUM[[#This Row],[10-06-2020]]</f>
        <v>0</v>
      </c>
    </row>
    <row r="506" spans="1:13" ht="14.25">
      <c r="A506">
        <v>40203</v>
      </c>
      <c r="B506" s="2" t="s">
        <v>154</v>
      </c>
      <c r="C506" s="2" t="s">
        <v>195</v>
      </c>
      <c r="D506" s="2" t="s">
        <v>360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  <c r="L506" s="19">
        <f>+Recupera_PN_ACUM[[#This Row],[10-06-2020]]-Recupera_PN_ACUM[[#This Row],[09-06-2020]]</f>
        <v>0</v>
      </c>
      <c r="M506" s="19">
        <f>+Recupera_PN_ACUM[[#This Row],[11-06-2020]]-Recupera_PN_ACUM[[#This Row],[10-06-2020]]</f>
        <v>0</v>
      </c>
    </row>
    <row r="507" spans="1:13" ht="14.25">
      <c r="A507">
        <v>50205</v>
      </c>
      <c r="B507" s="2" t="s">
        <v>151</v>
      </c>
      <c r="C507" s="2" t="s">
        <v>152</v>
      </c>
      <c r="D507" s="2" t="s">
        <v>706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  <c r="L507" s="19">
        <f>+Recupera_PN_ACUM[[#This Row],[10-06-2020]]-Recupera_PN_ACUM[[#This Row],[09-06-2020]]</f>
        <v>0</v>
      </c>
      <c r="M507" s="19">
        <f>+Recupera_PN_ACUM[[#This Row],[11-06-2020]]-Recupera_PN_ACUM[[#This Row],[10-06-2020]]</f>
        <v>0</v>
      </c>
    </row>
    <row r="508" spans="1:13" ht="14.25">
      <c r="A508">
        <v>80808</v>
      </c>
      <c r="B508" s="2" t="s">
        <v>99</v>
      </c>
      <c r="C508" s="2" t="s">
        <v>99</v>
      </c>
      <c r="D508" s="2" t="s">
        <v>161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  <c r="L508" s="19">
        <f>+Recupera_PN_ACUM[[#This Row],[10-06-2020]]-Recupera_PN_ACUM[[#This Row],[09-06-2020]]</f>
        <v>0</v>
      </c>
      <c r="M508" s="19">
        <f>+Recupera_PN_ACUM[[#This Row],[11-06-2020]]-Recupera_PN_ACUM[[#This Row],[10-06-2020]]</f>
        <v>0</v>
      </c>
    </row>
    <row r="509" spans="1:13" ht="14.25">
      <c r="A509">
        <v>20106</v>
      </c>
      <c r="B509" s="2" t="s">
        <v>212</v>
      </c>
      <c r="C509" s="2" t="s">
        <v>219</v>
      </c>
      <c r="D509" s="2" t="s">
        <v>707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  <c r="L509" s="19">
        <f>+Recupera_PN_ACUM[[#This Row],[10-06-2020]]-Recupera_PN_ACUM[[#This Row],[09-06-2020]]</f>
        <v>0</v>
      </c>
      <c r="M509" s="19">
        <f>+Recupera_PN_ACUM[[#This Row],[11-06-2020]]-Recupera_PN_ACUM[[#This Row],[10-06-2020]]</f>
        <v>0</v>
      </c>
    </row>
    <row r="510" spans="1:13" ht="24">
      <c r="A510">
        <v>40201</v>
      </c>
      <c r="B510" s="2" t="s">
        <v>154</v>
      </c>
      <c r="C510" s="2" t="s">
        <v>195</v>
      </c>
      <c r="D510" s="2" t="s">
        <v>232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  <c r="L510" s="19">
        <f>+Recupera_PN_ACUM[[#This Row],[10-06-2020]]-Recupera_PN_ACUM[[#This Row],[09-06-2020]]</f>
        <v>0</v>
      </c>
      <c r="M510" s="19">
        <f>+Recupera_PN_ACUM[[#This Row],[11-06-2020]]-Recupera_PN_ACUM[[#This Row],[10-06-2020]]</f>
        <v>0</v>
      </c>
    </row>
    <row r="511" spans="1:13" ht="14.25">
      <c r="A511">
        <v>130717</v>
      </c>
      <c r="B511" s="2" t="s">
        <v>102</v>
      </c>
      <c r="C511" s="2" t="s">
        <v>138</v>
      </c>
      <c r="D511" s="2" t="s">
        <v>139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  <c r="L511" s="19">
        <f>+Recupera_PN_ACUM[[#This Row],[10-06-2020]]-Recupera_PN_ACUM[[#This Row],[09-06-2020]]</f>
        <v>0</v>
      </c>
      <c r="M511" s="19">
        <f>+Recupera_PN_ACUM[[#This Row],[11-06-2020]]-Recupera_PN_ACUM[[#This Row],[10-06-2020]]</f>
        <v>0</v>
      </c>
    </row>
    <row r="512" spans="1:13" ht="14.25">
      <c r="A512">
        <v>30403</v>
      </c>
      <c r="B512" s="2" t="s">
        <v>144</v>
      </c>
      <c r="C512" s="2" t="s">
        <v>330</v>
      </c>
      <c r="D512" s="2" t="s">
        <v>708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  <c r="L512" s="19">
        <f>+Recupera_PN_ACUM[[#This Row],[10-06-2020]]-Recupera_PN_ACUM[[#This Row],[09-06-2020]]</f>
        <v>0</v>
      </c>
      <c r="M512" s="19">
        <f>+Recupera_PN_ACUM[[#This Row],[11-06-2020]]-Recupera_PN_ACUM[[#This Row],[10-06-2020]]</f>
        <v>0</v>
      </c>
    </row>
    <row r="513" spans="1:13" ht="24">
      <c r="A513">
        <v>100103</v>
      </c>
      <c r="B513" s="2" t="s">
        <v>149</v>
      </c>
      <c r="C513" s="2" t="s">
        <v>149</v>
      </c>
      <c r="D513" s="2" t="s">
        <v>202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  <c r="L513" s="19">
        <f>+Recupera_PN_ACUM[[#This Row],[10-06-2020]]-Recupera_PN_ACUM[[#This Row],[09-06-2020]]</f>
        <v>0</v>
      </c>
      <c r="M513" s="19">
        <f>+Recupera_PN_ACUM[[#This Row],[11-06-2020]]-Recupera_PN_ACUM[[#This Row],[10-06-2020]]</f>
        <v>0</v>
      </c>
    </row>
    <row r="514" spans="1:13" ht="14.25">
      <c r="A514">
        <v>30110</v>
      </c>
      <c r="B514" s="2" t="s">
        <v>144</v>
      </c>
      <c r="C514" s="2" t="s">
        <v>144</v>
      </c>
      <c r="D514" s="2" t="s">
        <v>226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  <c r="L514" s="19">
        <f>+Recupera_PN_ACUM[[#This Row],[10-06-2020]]-Recupera_PN_ACUM[[#This Row],[09-06-2020]]</f>
        <v>0</v>
      </c>
      <c r="M514" s="19">
        <f>+Recupera_PN_ACUM[[#This Row],[11-06-2020]]-Recupera_PN_ACUM[[#This Row],[10-06-2020]]</f>
        <v>0</v>
      </c>
    </row>
    <row r="515" spans="1:13" ht="14.25">
      <c r="A515">
        <v>50106</v>
      </c>
      <c r="B515" s="2" t="s">
        <v>151</v>
      </c>
      <c r="C515" s="2" t="s">
        <v>269</v>
      </c>
      <c r="D515" s="2" t="s">
        <v>709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  <c r="L515" s="19">
        <f>+Recupera_PN_ACUM[[#This Row],[10-06-2020]]-Recupera_PN_ACUM[[#This Row],[09-06-2020]]</f>
        <v>0</v>
      </c>
      <c r="M515" s="19">
        <f>+Recupera_PN_ACUM[[#This Row],[11-06-2020]]-Recupera_PN_ACUM[[#This Row],[10-06-2020]]</f>
        <v>0</v>
      </c>
    </row>
    <row r="516" spans="1:13" ht="14.25">
      <c r="A516">
        <v>90509</v>
      </c>
      <c r="B516" s="2" t="s">
        <v>114</v>
      </c>
      <c r="C516" s="2" t="s">
        <v>308</v>
      </c>
      <c r="D516" s="2" t="s">
        <v>710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  <c r="L516" s="19">
        <f>+Recupera_PN_ACUM[[#This Row],[10-06-2020]]-Recupera_PN_ACUM[[#This Row],[09-06-2020]]</f>
        <v>0</v>
      </c>
      <c r="M516" s="19">
        <f>+Recupera_PN_ACUM[[#This Row],[11-06-2020]]-Recupera_PN_ACUM[[#This Row],[10-06-2020]]</f>
        <v>0</v>
      </c>
    </row>
    <row r="517" spans="1:13" ht="14.25">
      <c r="A517">
        <v>130409</v>
      </c>
      <c r="B517" s="2" t="s">
        <v>102</v>
      </c>
      <c r="C517" s="2" t="s">
        <v>259</v>
      </c>
      <c r="D517" s="2" t="s">
        <v>335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  <c r="L517" s="19">
        <f>+Recupera_PN_ACUM[[#This Row],[10-06-2020]]-Recupera_PN_ACUM[[#This Row],[09-06-2020]]</f>
        <v>0</v>
      </c>
      <c r="M517" s="19">
        <f>+Recupera_PN_ACUM[[#This Row],[11-06-2020]]-Recupera_PN_ACUM[[#This Row],[10-06-2020]]</f>
        <v>0</v>
      </c>
    </row>
    <row r="518" spans="1:13" ht="14.25">
      <c r="A518">
        <v>10104</v>
      </c>
      <c r="B518" s="2" t="s">
        <v>163</v>
      </c>
      <c r="C518" s="2" t="s">
        <v>163</v>
      </c>
      <c r="D518" s="2" t="s">
        <v>711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  <c r="L518" s="19">
        <f>+Recupera_PN_ACUM[[#This Row],[10-06-2020]]-Recupera_PN_ACUM[[#This Row],[09-06-2020]]</f>
        <v>0</v>
      </c>
      <c r="M518" s="19">
        <f>+Recupera_PN_ACUM[[#This Row],[11-06-2020]]-Recupera_PN_ACUM[[#This Row],[10-06-2020]]</f>
        <v>0</v>
      </c>
    </row>
    <row r="519" spans="1:13" ht="14.25">
      <c r="A519">
        <v>10303</v>
      </c>
      <c r="B519" s="2" t="s">
        <v>163</v>
      </c>
      <c r="C519" s="2" t="s">
        <v>167</v>
      </c>
      <c r="D519" s="2" t="s">
        <v>291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  <c r="L519" s="19">
        <f>+Recupera_PN_ACUM[[#This Row],[10-06-2020]]-Recupera_PN_ACUM[[#This Row],[09-06-2020]]</f>
        <v>0</v>
      </c>
      <c r="M519" s="19">
        <f>+Recupera_PN_ACUM[[#This Row],[11-06-2020]]-Recupera_PN_ACUM[[#This Row],[10-06-2020]]</f>
        <v>0</v>
      </c>
    </row>
    <row r="520" spans="1:13" ht="14.25">
      <c r="A520">
        <v>10304</v>
      </c>
      <c r="B520" s="2" t="s">
        <v>163</v>
      </c>
      <c r="C520" s="2" t="s">
        <v>167</v>
      </c>
      <c r="D520" s="2" t="s">
        <v>712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  <c r="L520" s="19">
        <f>+Recupera_PN_ACUM[[#This Row],[10-06-2020]]-Recupera_PN_ACUM[[#This Row],[09-06-2020]]</f>
        <v>0</v>
      </c>
      <c r="M520" s="19">
        <f>+Recupera_PN_ACUM[[#This Row],[11-06-2020]]-Recupera_PN_ACUM[[#This Row],[10-06-2020]]</f>
        <v>0</v>
      </c>
    </row>
    <row r="521" spans="1:13" ht="14.25">
      <c r="A521">
        <v>70504</v>
      </c>
      <c r="B521" s="2" t="s">
        <v>268</v>
      </c>
      <c r="C521" s="2" t="s">
        <v>656</v>
      </c>
      <c r="D521" s="2" t="s">
        <v>713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  <c r="L521" s="19">
        <f>+Recupera_PN_ACUM[[#This Row],[10-06-2020]]-Recupera_PN_ACUM[[#This Row],[09-06-2020]]</f>
        <v>0</v>
      </c>
      <c r="M521" s="19">
        <f>+Recupera_PN_ACUM[[#This Row],[11-06-2020]]-Recupera_PN_ACUM[[#This Row],[10-06-2020]]</f>
        <v>0</v>
      </c>
    </row>
    <row r="522" spans="1:13" ht="24">
      <c r="A522">
        <v>120207</v>
      </c>
      <c r="B522" s="2" t="s">
        <v>191</v>
      </c>
      <c r="C522" s="2" t="s">
        <v>266</v>
      </c>
      <c r="D522" s="2" t="s">
        <v>714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  <c r="L522" s="19">
        <f>+Recupera_PN_ACUM[[#This Row],[10-06-2020]]-Recupera_PN_ACUM[[#This Row],[09-06-2020]]</f>
        <v>0</v>
      </c>
      <c r="M522" s="19">
        <f>+Recupera_PN_ACUM[[#This Row],[11-06-2020]]-Recupera_PN_ACUM[[#This Row],[10-06-2020]]</f>
        <v>0</v>
      </c>
    </row>
    <row r="523" spans="1:13" ht="14.25">
      <c r="A523">
        <v>91108</v>
      </c>
      <c r="B523" s="2" t="s">
        <v>114</v>
      </c>
      <c r="C523" s="2" t="s">
        <v>186</v>
      </c>
      <c r="D523" s="2" t="s">
        <v>715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  <c r="L523" s="19">
        <f>+Recupera_PN_ACUM[[#This Row],[10-06-2020]]-Recupera_PN_ACUM[[#This Row],[09-06-2020]]</f>
        <v>0</v>
      </c>
      <c r="M523" s="19">
        <f>+Recupera_PN_ACUM[[#This Row],[11-06-2020]]-Recupera_PN_ACUM[[#This Row],[10-06-2020]]</f>
        <v>0</v>
      </c>
    </row>
    <row r="524" spans="1:13" ht="14.25">
      <c r="A524">
        <v>41308</v>
      </c>
      <c r="B524" s="2" t="s">
        <v>154</v>
      </c>
      <c r="C524" s="2" t="s">
        <v>441</v>
      </c>
      <c r="D524" s="2" t="s">
        <v>716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  <c r="L524" s="19">
        <f>+Recupera_PN_ACUM[[#This Row],[10-06-2020]]-Recupera_PN_ACUM[[#This Row],[09-06-2020]]</f>
        <v>0</v>
      </c>
      <c r="M524" s="19">
        <f>+Recupera_PN_ACUM[[#This Row],[11-06-2020]]-Recupera_PN_ACUM[[#This Row],[10-06-2020]]</f>
        <v>0</v>
      </c>
    </row>
    <row r="525" spans="1:13" ht="14.25">
      <c r="A525">
        <v>60206</v>
      </c>
      <c r="B525" s="2" t="s">
        <v>158</v>
      </c>
      <c r="C525" s="2" t="s">
        <v>350</v>
      </c>
      <c r="D525" s="2" t="s">
        <v>717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  <c r="L525" s="19">
        <f>+Recupera_PN_ACUM[[#This Row],[10-06-2020]]-Recupera_PN_ACUM[[#This Row],[09-06-2020]]</f>
        <v>0</v>
      </c>
      <c r="M525" s="19">
        <f>+Recupera_PN_ACUM[[#This Row],[11-06-2020]]-Recupera_PN_ACUM[[#This Row],[10-06-2020]]</f>
        <v>0</v>
      </c>
    </row>
    <row r="526" spans="1:13" ht="14.25">
      <c r="A526">
        <v>60207</v>
      </c>
      <c r="B526" s="2" t="s">
        <v>158</v>
      </c>
      <c r="C526" s="2" t="s">
        <v>350</v>
      </c>
      <c r="D526" s="2" t="s">
        <v>718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  <c r="L526" s="19">
        <f>+Recupera_PN_ACUM[[#This Row],[10-06-2020]]-Recupera_PN_ACUM[[#This Row],[09-06-2020]]</f>
        <v>0</v>
      </c>
      <c r="M526" s="19">
        <f>+Recupera_PN_ACUM[[#This Row],[11-06-2020]]-Recupera_PN_ACUM[[#This Row],[10-06-2020]]</f>
        <v>0</v>
      </c>
    </row>
    <row r="527" spans="1:13" ht="14.25">
      <c r="A527">
        <v>91204</v>
      </c>
      <c r="B527" s="2" t="s">
        <v>114</v>
      </c>
      <c r="C527" s="2" t="s">
        <v>242</v>
      </c>
      <c r="D527" s="2" t="s">
        <v>719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  <c r="L527" s="19">
        <f>+Recupera_PN_ACUM[[#This Row],[10-06-2020]]-Recupera_PN_ACUM[[#This Row],[09-06-2020]]</f>
        <v>0</v>
      </c>
      <c r="M527" s="19">
        <f>+Recupera_PN_ACUM[[#This Row],[11-06-2020]]-Recupera_PN_ACUM[[#This Row],[10-06-2020]]</f>
        <v>0</v>
      </c>
    </row>
    <row r="528" spans="1:13" ht="14.25">
      <c r="A528">
        <v>40106</v>
      </c>
      <c r="B528" s="2" t="s">
        <v>154</v>
      </c>
      <c r="C528" s="2" t="s">
        <v>155</v>
      </c>
      <c r="D528" s="2" t="s">
        <v>720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  <c r="L528" s="19">
        <f>+Recupera_PN_ACUM[[#This Row],[10-06-2020]]-Recupera_PN_ACUM[[#This Row],[09-06-2020]]</f>
        <v>0</v>
      </c>
      <c r="M528" s="19">
        <f>+Recupera_PN_ACUM[[#This Row],[11-06-2020]]-Recupera_PN_ACUM[[#This Row],[10-06-2020]]</f>
        <v>0</v>
      </c>
    </row>
    <row r="529" spans="1:13" ht="14.25">
      <c r="A529">
        <v>10305</v>
      </c>
      <c r="B529" s="2" t="s">
        <v>163</v>
      </c>
      <c r="C529" s="2" t="s">
        <v>167</v>
      </c>
      <c r="D529" s="2" t="s">
        <v>265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  <c r="L529" s="19">
        <f>+Recupera_PN_ACUM[[#This Row],[10-06-2020]]-Recupera_PN_ACUM[[#This Row],[09-06-2020]]</f>
        <v>0</v>
      </c>
      <c r="M529" s="19">
        <f>+Recupera_PN_ACUM[[#This Row],[11-06-2020]]-Recupera_PN_ACUM[[#This Row],[10-06-2020]]</f>
        <v>0</v>
      </c>
    </row>
    <row r="530" spans="1:13" ht="14.25">
      <c r="A530">
        <v>90804</v>
      </c>
      <c r="B530" s="2" t="s">
        <v>114</v>
      </c>
      <c r="C530" s="2" t="s">
        <v>118</v>
      </c>
      <c r="D530" s="2" t="s">
        <v>721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  <c r="L530" s="19">
        <f>+Recupera_PN_ACUM[[#This Row],[10-06-2020]]-Recupera_PN_ACUM[[#This Row],[09-06-2020]]</f>
        <v>0</v>
      </c>
      <c r="M530" s="19">
        <f>+Recupera_PN_ACUM[[#This Row],[11-06-2020]]-Recupera_PN_ACUM[[#This Row],[10-06-2020]]</f>
        <v>3</v>
      </c>
    </row>
    <row r="531" spans="1:13" ht="14.25">
      <c r="A531">
        <v>40901</v>
      </c>
      <c r="B531" s="2" t="s">
        <v>154</v>
      </c>
      <c r="C531" s="2" t="s">
        <v>361</v>
      </c>
      <c r="D531" s="2" t="s">
        <v>362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  <c r="L531" s="19">
        <f>+Recupera_PN_ACUM[[#This Row],[10-06-2020]]-Recupera_PN_ACUM[[#This Row],[09-06-2020]]</f>
        <v>0</v>
      </c>
      <c r="M531" s="19">
        <f>+Recupera_PN_ACUM[[#This Row],[11-06-2020]]-Recupera_PN_ACUM[[#This Row],[10-06-2020]]</f>
        <v>0</v>
      </c>
    </row>
    <row r="532" spans="1:13" ht="14.25">
      <c r="A532">
        <v>40805</v>
      </c>
      <c r="B532" s="2" t="s">
        <v>154</v>
      </c>
      <c r="C532" s="2" t="s">
        <v>280</v>
      </c>
      <c r="D532" s="2" t="s">
        <v>439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  <c r="L532" s="19">
        <f>+Recupera_PN_ACUM[[#This Row],[10-06-2020]]-Recupera_PN_ACUM[[#This Row],[09-06-2020]]</f>
        <v>0</v>
      </c>
      <c r="M532" s="19">
        <f>+Recupera_PN_ACUM[[#This Row],[11-06-2020]]-Recupera_PN_ACUM[[#This Row],[10-06-2020]]</f>
        <v>0</v>
      </c>
    </row>
    <row r="533" spans="1:13" ht="14.25">
      <c r="A533">
        <v>60608</v>
      </c>
      <c r="B533" s="2" t="s">
        <v>158</v>
      </c>
      <c r="C533" s="2" t="s">
        <v>342</v>
      </c>
      <c r="D533" s="2" t="s">
        <v>722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  <c r="L533" s="19">
        <f>+Recupera_PN_ACUM[[#This Row],[10-06-2020]]-Recupera_PN_ACUM[[#This Row],[09-06-2020]]</f>
        <v>0</v>
      </c>
      <c r="M533" s="19">
        <f>+Recupera_PN_ACUM[[#This Row],[11-06-2020]]-Recupera_PN_ACUM[[#This Row],[10-06-2020]]</f>
        <v>0</v>
      </c>
    </row>
    <row r="534" spans="1:13" ht="14.25">
      <c r="A534">
        <v>80811</v>
      </c>
      <c r="B534" s="2" t="s">
        <v>99</v>
      </c>
      <c r="C534" s="2" t="s">
        <v>99</v>
      </c>
      <c r="D534" s="2" t="s">
        <v>130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  <c r="L534" s="19">
        <f>+Recupera_PN_ACUM[[#This Row],[10-06-2020]]-Recupera_PN_ACUM[[#This Row],[09-06-2020]]</f>
        <v>0</v>
      </c>
      <c r="M534" s="19">
        <f>+Recupera_PN_ACUM[[#This Row],[11-06-2020]]-Recupera_PN_ACUM[[#This Row],[10-06-2020]]</f>
        <v>0</v>
      </c>
    </row>
    <row r="535" spans="1:13" ht="24">
      <c r="A535">
        <v>120705</v>
      </c>
      <c r="B535" s="2" t="s">
        <v>191</v>
      </c>
      <c r="C535" s="2" t="s">
        <v>296</v>
      </c>
      <c r="D535" s="2" t="s">
        <v>723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  <c r="L535" s="19">
        <f>+Recupera_PN_ACUM[[#This Row],[10-06-2020]]-Recupera_PN_ACUM[[#This Row],[09-06-2020]]</f>
        <v>0</v>
      </c>
      <c r="M535" s="19">
        <f>+Recupera_PN_ACUM[[#This Row],[11-06-2020]]-Recupera_PN_ACUM[[#This Row],[10-06-2020]]</f>
        <v>0</v>
      </c>
    </row>
    <row r="536" spans="1:13" ht="14.25">
      <c r="A536">
        <v>50307</v>
      </c>
      <c r="B536" s="2" t="s">
        <v>151</v>
      </c>
      <c r="C536" s="2" t="s">
        <v>181</v>
      </c>
      <c r="D536" s="2" t="s">
        <v>724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  <c r="L536" s="19">
        <f>+Recupera_PN_ACUM[[#This Row],[10-06-2020]]-Recupera_PN_ACUM[[#This Row],[09-06-2020]]</f>
        <v>0</v>
      </c>
      <c r="M536" s="19">
        <f>+Recupera_PN_ACUM[[#This Row],[11-06-2020]]-Recupera_PN_ACUM[[#This Row],[10-06-2020]]</f>
        <v>0</v>
      </c>
    </row>
    <row r="537" spans="1:13" ht="14.25">
      <c r="A537">
        <v>50315</v>
      </c>
      <c r="B537" s="2" t="s">
        <v>151</v>
      </c>
      <c r="C537" s="2" t="s">
        <v>181</v>
      </c>
      <c r="D537" s="2" t="s">
        <v>725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  <c r="L537" s="19">
        <f>+Recupera_PN_ACUM[[#This Row],[10-06-2020]]-Recupera_PN_ACUM[[#This Row],[09-06-2020]]</f>
        <v>0</v>
      </c>
      <c r="M537" s="19">
        <f>+Recupera_PN_ACUM[[#This Row],[11-06-2020]]-Recupera_PN_ACUM[[#This Row],[10-06-2020]]</f>
        <v>0</v>
      </c>
    </row>
    <row r="538" spans="1:13" ht="14.25">
      <c r="A538">
        <v>90701</v>
      </c>
      <c r="B538" s="2" t="s">
        <v>114</v>
      </c>
      <c r="C538" s="2" t="s">
        <v>363</v>
      </c>
      <c r="D538" s="2" t="s">
        <v>364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  <c r="L538" s="19">
        <f>+Recupera_PN_ACUM[[#This Row],[10-06-2020]]-Recupera_PN_ACUM[[#This Row],[09-06-2020]]</f>
        <v>0</v>
      </c>
      <c r="M538" s="19">
        <f>+Recupera_PN_ACUM[[#This Row],[11-06-2020]]-Recupera_PN_ACUM[[#This Row],[10-06-2020]]</f>
        <v>0</v>
      </c>
    </row>
    <row r="539" spans="1:13" ht="14.25">
      <c r="A539">
        <v>20607</v>
      </c>
      <c r="B539" s="2" t="s">
        <v>212</v>
      </c>
      <c r="C539" s="2" t="s">
        <v>213</v>
      </c>
      <c r="D539" s="2" t="s">
        <v>423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  <c r="L539" s="19">
        <f>+Recupera_PN_ACUM[[#This Row],[10-06-2020]]-Recupera_PN_ACUM[[#This Row],[09-06-2020]]</f>
        <v>0</v>
      </c>
      <c r="M539" s="19">
        <f>+Recupera_PN_ACUM[[#This Row],[11-06-2020]]-Recupera_PN_ACUM[[#This Row],[10-06-2020]]</f>
        <v>0</v>
      </c>
    </row>
    <row r="540" spans="1:13" ht="14.25">
      <c r="A540">
        <v>91109</v>
      </c>
      <c r="B540" s="2" t="s">
        <v>114</v>
      </c>
      <c r="C540" s="2" t="s">
        <v>186</v>
      </c>
      <c r="D540" s="2" t="s">
        <v>423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  <c r="L540" s="19">
        <f>+Recupera_PN_ACUM[[#This Row],[10-06-2020]]-Recupera_PN_ACUM[[#This Row],[09-06-2020]]</f>
        <v>0</v>
      </c>
      <c r="M540" s="19">
        <f>+Recupera_PN_ACUM[[#This Row],[11-06-2020]]-Recupera_PN_ACUM[[#This Row],[10-06-2020]]</f>
        <v>0</v>
      </c>
    </row>
    <row r="541" spans="1:13" ht="14.25">
      <c r="A541">
        <v>20207</v>
      </c>
      <c r="B541" s="2" t="s">
        <v>212</v>
      </c>
      <c r="C541" s="2" t="s">
        <v>217</v>
      </c>
      <c r="D541" s="2" t="s">
        <v>218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  <c r="L541" s="19">
        <f>+Recupera_PN_ACUM[[#This Row],[10-06-2020]]-Recupera_PN_ACUM[[#This Row],[09-06-2020]]</f>
        <v>0</v>
      </c>
      <c r="M541" s="19">
        <f>+Recupera_PN_ACUM[[#This Row],[11-06-2020]]-Recupera_PN_ACUM[[#This Row],[10-06-2020]]</f>
        <v>0</v>
      </c>
    </row>
    <row r="542" spans="1:13" ht="14.25">
      <c r="A542">
        <v>70218</v>
      </c>
      <c r="B542" s="2" t="s">
        <v>268</v>
      </c>
      <c r="C542" s="2" t="s">
        <v>348</v>
      </c>
      <c r="D542" s="2" t="s">
        <v>726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  <c r="L542" s="19">
        <f>+Recupera_PN_ACUM[[#This Row],[10-06-2020]]-Recupera_PN_ACUM[[#This Row],[09-06-2020]]</f>
        <v>0</v>
      </c>
      <c r="M542" s="19">
        <f>+Recupera_PN_ACUM[[#This Row],[11-06-2020]]-Recupera_PN_ACUM[[#This Row],[10-06-2020]]</f>
        <v>0</v>
      </c>
    </row>
    <row r="543" spans="1:13" ht="14.25">
      <c r="A543">
        <v>50308</v>
      </c>
      <c r="B543" s="2" t="s">
        <v>151</v>
      </c>
      <c r="C543" s="2" t="s">
        <v>181</v>
      </c>
      <c r="D543" s="2" t="s">
        <v>727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  <c r="L543" s="19">
        <f>+Recupera_PN_ACUM[[#This Row],[10-06-2020]]-Recupera_PN_ACUM[[#This Row],[09-06-2020]]</f>
        <v>0</v>
      </c>
      <c r="M543" s="19">
        <f>+Recupera_PN_ACUM[[#This Row],[11-06-2020]]-Recupera_PN_ACUM[[#This Row],[10-06-2020]]</f>
        <v>0</v>
      </c>
    </row>
    <row r="544" spans="1:13" ht="14.25">
      <c r="A544">
        <v>20608</v>
      </c>
      <c r="B544" s="2" t="s">
        <v>212</v>
      </c>
      <c r="C544" s="2" t="s">
        <v>213</v>
      </c>
      <c r="D544" s="2" t="s">
        <v>425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  <c r="L544" s="19">
        <f>+Recupera_PN_ACUM[[#This Row],[10-06-2020]]-Recupera_PN_ACUM[[#This Row],[09-06-2020]]</f>
        <v>0</v>
      </c>
      <c r="M544" s="19">
        <f>+Recupera_PN_ACUM[[#This Row],[11-06-2020]]-Recupera_PN_ACUM[[#This Row],[10-06-2020]]</f>
        <v>0</v>
      </c>
    </row>
    <row r="545" spans="1:13" ht="14.25">
      <c r="A545">
        <v>30305</v>
      </c>
      <c r="B545" s="2" t="s">
        <v>144</v>
      </c>
      <c r="C545" s="2" t="s">
        <v>424</v>
      </c>
      <c r="D545" s="2" t="s">
        <v>425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  <c r="L545" s="19">
        <f>+Recupera_PN_ACUM[[#This Row],[10-06-2020]]-Recupera_PN_ACUM[[#This Row],[09-06-2020]]</f>
        <v>0</v>
      </c>
      <c r="M545" s="19">
        <f>+Recupera_PN_ACUM[[#This Row],[11-06-2020]]-Recupera_PN_ACUM[[#This Row],[10-06-2020]]</f>
        <v>0</v>
      </c>
    </row>
    <row r="546" spans="1:13" ht="14.25">
      <c r="A546">
        <v>90907</v>
      </c>
      <c r="B546" s="2" t="s">
        <v>114</v>
      </c>
      <c r="C546" s="2" t="s">
        <v>181</v>
      </c>
      <c r="D546" s="2" t="s">
        <v>728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  <c r="L546" s="19">
        <f>+Recupera_PN_ACUM[[#This Row],[10-06-2020]]-Recupera_PN_ACUM[[#This Row],[09-06-2020]]</f>
        <v>0</v>
      </c>
      <c r="M546" s="19">
        <f>+Recupera_PN_ACUM[[#This Row],[11-06-2020]]-Recupera_PN_ACUM[[#This Row],[10-06-2020]]</f>
        <v>0</v>
      </c>
    </row>
    <row r="547" spans="1:13" ht="24">
      <c r="A547">
        <v>110201</v>
      </c>
      <c r="B547" s="2" t="s">
        <v>188</v>
      </c>
      <c r="C547" s="2" t="s">
        <v>426</v>
      </c>
      <c r="D547" s="2" t="s">
        <v>427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  <c r="L547" s="19">
        <f>+Recupera_PN_ACUM[[#This Row],[10-06-2020]]-Recupera_PN_ACUM[[#This Row],[09-06-2020]]</f>
        <v>0</v>
      </c>
      <c r="M547" s="19">
        <f>+Recupera_PN_ACUM[[#This Row],[11-06-2020]]-Recupera_PN_ACUM[[#This Row],[10-06-2020]]</f>
        <v>0</v>
      </c>
    </row>
    <row r="548" spans="1:13" ht="14.25">
      <c r="A548">
        <v>41001</v>
      </c>
      <c r="B548" s="2" t="s">
        <v>154</v>
      </c>
      <c r="C548" s="2" t="s">
        <v>339</v>
      </c>
      <c r="D548" s="2" t="s">
        <v>365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  <c r="L548" s="19">
        <f>+Recupera_PN_ACUM[[#This Row],[10-06-2020]]-Recupera_PN_ACUM[[#This Row],[09-06-2020]]</f>
        <v>0</v>
      </c>
      <c r="M548" s="19">
        <f>+Recupera_PN_ACUM[[#This Row],[11-06-2020]]-Recupera_PN_ACUM[[#This Row],[10-06-2020]]</f>
        <v>0</v>
      </c>
    </row>
    <row r="549" spans="1:13" ht="14.25">
      <c r="A549">
        <v>91110</v>
      </c>
      <c r="B549" s="2" t="s">
        <v>114</v>
      </c>
      <c r="C549" s="2" t="s">
        <v>186</v>
      </c>
      <c r="D549" s="2" t="s">
        <v>428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  <c r="L549" s="19">
        <f>+Recupera_PN_ACUM[[#This Row],[10-06-2020]]-Recupera_PN_ACUM[[#This Row],[09-06-2020]]</f>
        <v>0</v>
      </c>
      <c r="M549" s="19">
        <f>+Recupera_PN_ACUM[[#This Row],[11-06-2020]]-Recupera_PN_ACUM[[#This Row],[10-06-2020]]</f>
        <v>0</v>
      </c>
    </row>
    <row r="550" spans="1:13" ht="14.25">
      <c r="A550">
        <v>40205</v>
      </c>
      <c r="B550" s="2" t="s">
        <v>154</v>
      </c>
      <c r="C550" s="2" t="s">
        <v>195</v>
      </c>
      <c r="D550" s="2" t="s">
        <v>196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  <c r="L550" s="19">
        <f>+Recupera_PN_ACUM[[#This Row],[10-06-2020]]-Recupera_PN_ACUM[[#This Row],[09-06-2020]]</f>
        <v>0</v>
      </c>
      <c r="M550" s="19">
        <f>+Recupera_PN_ACUM[[#This Row],[11-06-2020]]-Recupera_PN_ACUM[[#This Row],[10-06-2020]]</f>
        <v>0</v>
      </c>
    </row>
    <row r="551" spans="1:13" ht="14.25">
      <c r="A551">
        <v>91013</v>
      </c>
      <c r="B551" s="2" t="s">
        <v>114</v>
      </c>
      <c r="C551" s="2" t="s">
        <v>115</v>
      </c>
      <c r="D551" s="2" t="s">
        <v>176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  <c r="L551" s="19">
        <f>+Recupera_PN_ACUM[[#This Row],[10-06-2020]]-Recupera_PN_ACUM[[#This Row],[09-06-2020]]</f>
        <v>0</v>
      </c>
      <c r="M551" s="19">
        <f>+Recupera_PN_ACUM[[#This Row],[11-06-2020]]-Recupera_PN_ACUM[[#This Row],[10-06-2020]]</f>
        <v>0</v>
      </c>
    </row>
    <row r="552" spans="1:13" ht="24">
      <c r="A552">
        <v>120310</v>
      </c>
      <c r="B552" s="2" t="s">
        <v>191</v>
      </c>
      <c r="C552" s="2" t="s">
        <v>380</v>
      </c>
      <c r="D552" s="2" t="s">
        <v>729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  <c r="L552" s="19">
        <f>+Recupera_PN_ACUM[[#This Row],[10-06-2020]]-Recupera_PN_ACUM[[#This Row],[09-06-2020]]</f>
        <v>0</v>
      </c>
      <c r="M552" s="19">
        <f>+Recupera_PN_ACUM[[#This Row],[11-06-2020]]-Recupera_PN_ACUM[[#This Row],[10-06-2020]]</f>
        <v>0</v>
      </c>
    </row>
    <row r="553" spans="1:13" ht="14.25">
      <c r="A553">
        <v>40706</v>
      </c>
      <c r="B553" s="2" t="s">
        <v>154</v>
      </c>
      <c r="C553" s="2" t="s">
        <v>286</v>
      </c>
      <c r="D553" s="2" t="s">
        <v>730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  <c r="L553" s="19">
        <f>+Recupera_PN_ACUM[[#This Row],[10-06-2020]]-Recupera_PN_ACUM[[#This Row],[09-06-2020]]</f>
        <v>0</v>
      </c>
      <c r="M553" s="19">
        <f>+Recupera_PN_ACUM[[#This Row],[11-06-2020]]-Recupera_PN_ACUM[[#This Row],[10-06-2020]]</f>
        <v>0</v>
      </c>
    </row>
    <row r="554" spans="1:13" ht="14.25">
      <c r="A554">
        <v>90908</v>
      </c>
      <c r="B554" s="2" t="s">
        <v>114</v>
      </c>
      <c r="C554" s="2" t="s">
        <v>181</v>
      </c>
      <c r="D554" s="2" t="s">
        <v>731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  <c r="L554" s="19">
        <f>+Recupera_PN_ACUM[[#This Row],[10-06-2020]]-Recupera_PN_ACUM[[#This Row],[09-06-2020]]</f>
        <v>0</v>
      </c>
      <c r="M554" s="19">
        <f>+Recupera_PN_ACUM[[#This Row],[11-06-2020]]-Recupera_PN_ACUM[[#This Row],[10-06-2020]]</f>
        <v>0</v>
      </c>
    </row>
    <row r="555" spans="1:13" ht="14.25">
      <c r="A555">
        <v>81009</v>
      </c>
      <c r="B555" s="2" t="s">
        <v>99</v>
      </c>
      <c r="C555" s="2" t="s">
        <v>106</v>
      </c>
      <c r="D555" s="2" t="s">
        <v>142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  <c r="L555" s="19">
        <f>+Recupera_PN_ACUM[[#This Row],[10-06-2020]]-Recupera_PN_ACUM[[#This Row],[09-06-2020]]</f>
        <v>0</v>
      </c>
      <c r="M555" s="19">
        <f>+Recupera_PN_ACUM[[#This Row],[11-06-2020]]-Recupera_PN_ACUM[[#This Row],[10-06-2020]]</f>
        <v>0</v>
      </c>
    </row>
    <row r="556" spans="1:13" ht="14.25">
      <c r="A556">
        <v>60607</v>
      </c>
      <c r="B556" s="2" t="s">
        <v>158</v>
      </c>
      <c r="C556" s="2" t="s">
        <v>342</v>
      </c>
      <c r="D556" s="2" t="s">
        <v>366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  <c r="L556" s="19">
        <f>+Recupera_PN_ACUM[[#This Row],[10-06-2020]]-Recupera_PN_ACUM[[#This Row],[09-06-2020]]</f>
        <v>0</v>
      </c>
      <c r="M556" s="19">
        <f>+Recupera_PN_ACUM[[#This Row],[11-06-2020]]-Recupera_PN_ACUM[[#This Row],[10-06-2020]]</f>
        <v>0</v>
      </c>
    </row>
    <row r="557" spans="1:13" ht="14.25">
      <c r="A557">
        <v>70310</v>
      </c>
      <c r="B557" s="2" t="s">
        <v>268</v>
      </c>
      <c r="C557" s="2" t="s">
        <v>268</v>
      </c>
      <c r="D557" s="2" t="s">
        <v>366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  <c r="L557" s="19">
        <f>+Recupera_PN_ACUM[[#This Row],[10-06-2020]]-Recupera_PN_ACUM[[#This Row],[09-06-2020]]</f>
        <v>0</v>
      </c>
      <c r="M557" s="19">
        <f>+Recupera_PN_ACUM[[#This Row],[11-06-2020]]-Recupera_PN_ACUM[[#This Row],[10-06-2020]]</f>
        <v>0</v>
      </c>
    </row>
    <row r="558" spans="1:13" ht="14.25">
      <c r="A558">
        <v>30111</v>
      </c>
      <c r="B558" s="2" t="s">
        <v>144</v>
      </c>
      <c r="C558" s="2" t="s">
        <v>144</v>
      </c>
      <c r="D558" s="2" t="s">
        <v>185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  <c r="L558" s="19">
        <f>+Recupera_PN_ACUM[[#This Row],[10-06-2020]]-Recupera_PN_ACUM[[#This Row],[09-06-2020]]</f>
        <v>0</v>
      </c>
      <c r="M558" s="19">
        <f>+Recupera_PN_ACUM[[#This Row],[11-06-2020]]-Recupera_PN_ACUM[[#This Row],[10-06-2020]]</f>
        <v>0</v>
      </c>
    </row>
    <row r="559" spans="1:13" ht="14.25">
      <c r="A559">
        <v>80206</v>
      </c>
      <c r="B559" s="2" t="s">
        <v>99</v>
      </c>
      <c r="C559" s="2" t="s">
        <v>612</v>
      </c>
      <c r="D559" s="2" t="s">
        <v>732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  <c r="L559" s="19">
        <f>+Recupera_PN_ACUM[[#This Row],[10-06-2020]]-Recupera_PN_ACUM[[#This Row],[09-06-2020]]</f>
        <v>0</v>
      </c>
      <c r="M559" s="19">
        <f>+Recupera_PN_ACUM[[#This Row],[11-06-2020]]-Recupera_PN_ACUM[[#This Row],[10-06-2020]]</f>
        <v>0</v>
      </c>
    </row>
    <row r="560" spans="1:13" ht="14.25">
      <c r="A560">
        <v>130410</v>
      </c>
      <c r="B560" s="2" t="s">
        <v>102</v>
      </c>
      <c r="C560" s="2" t="s">
        <v>259</v>
      </c>
      <c r="D560" s="2" t="s">
        <v>429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  <c r="L560" s="19">
        <f>+Recupera_PN_ACUM[[#This Row],[10-06-2020]]-Recupera_PN_ACUM[[#This Row],[09-06-2020]]</f>
        <v>0</v>
      </c>
      <c r="M560" s="19">
        <f>+Recupera_PN_ACUM[[#This Row],[11-06-2020]]-Recupera_PN_ACUM[[#This Row],[10-06-2020]]</f>
        <v>0</v>
      </c>
    </row>
    <row r="561" spans="1:13" ht="14.25">
      <c r="A561">
        <v>30112</v>
      </c>
      <c r="B561" s="2" t="s">
        <v>144</v>
      </c>
      <c r="C561" s="2" t="s">
        <v>144</v>
      </c>
      <c r="D561" s="2" t="s">
        <v>314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  <c r="L561" s="19">
        <f>+Recupera_PN_ACUM[[#This Row],[10-06-2020]]-Recupera_PN_ACUM[[#This Row],[09-06-2020]]</f>
        <v>0</v>
      </c>
      <c r="M561" s="19">
        <f>+Recupera_PN_ACUM[[#This Row],[11-06-2020]]-Recupera_PN_ACUM[[#This Row],[10-06-2020]]</f>
        <v>0</v>
      </c>
    </row>
    <row r="562" spans="1:13" ht="24">
      <c r="A562">
        <v>120208</v>
      </c>
      <c r="B562" s="2" t="s">
        <v>191</v>
      </c>
      <c r="C562" s="2" t="s">
        <v>266</v>
      </c>
      <c r="D562" s="2" t="s">
        <v>733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  <c r="L562" s="19">
        <f>+Recupera_PN_ACUM[[#This Row],[10-06-2020]]-Recupera_PN_ACUM[[#This Row],[09-06-2020]]</f>
        <v>0</v>
      </c>
      <c r="M562" s="19">
        <f>+Recupera_PN_ACUM[[#This Row],[11-06-2020]]-Recupera_PN_ACUM[[#This Row],[10-06-2020]]</f>
        <v>0</v>
      </c>
    </row>
    <row r="563" spans="1:13" ht="14.25">
      <c r="A563">
        <v>30207</v>
      </c>
      <c r="B563" s="2" t="s">
        <v>144</v>
      </c>
      <c r="C563" s="2" t="s">
        <v>414</v>
      </c>
      <c r="D563" s="2" t="s">
        <v>734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  <c r="L563" s="19">
        <f>+Recupera_PN_ACUM[[#This Row],[10-06-2020]]-Recupera_PN_ACUM[[#This Row],[09-06-2020]]</f>
        <v>0</v>
      </c>
      <c r="M563" s="19">
        <f>+Recupera_PN_ACUM[[#This Row],[11-06-2020]]-Recupera_PN_ACUM[[#This Row],[10-06-2020]]</f>
        <v>0</v>
      </c>
    </row>
    <row r="564" spans="1:13" ht="24">
      <c r="A564">
        <v>120801</v>
      </c>
      <c r="B564" s="2" t="s">
        <v>191</v>
      </c>
      <c r="C564" s="2" t="s">
        <v>192</v>
      </c>
      <c r="D564" s="2" t="s">
        <v>735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  <c r="L564" s="19">
        <f>+Recupera_PN_ACUM[[#This Row],[10-06-2020]]-Recupera_PN_ACUM[[#This Row],[09-06-2020]]</f>
        <v>0</v>
      </c>
      <c r="M564" s="19">
        <f>+Recupera_PN_ACUM[[#This Row],[11-06-2020]]-Recupera_PN_ACUM[[#This Row],[10-06-2020]]</f>
        <v>0</v>
      </c>
    </row>
    <row r="565" spans="1:13" ht="14.25">
      <c r="A565">
        <v>50109</v>
      </c>
      <c r="B565" s="2" t="s">
        <v>151</v>
      </c>
      <c r="C565" s="2" t="s">
        <v>269</v>
      </c>
      <c r="D565" s="2" t="s">
        <v>426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  <c r="L565" s="19">
        <f>+Recupera_PN_ACUM[[#This Row],[10-06-2020]]-Recupera_PN_ACUM[[#This Row],[09-06-2020]]</f>
        <v>0</v>
      </c>
      <c r="M565" s="19">
        <f>+Recupera_PN_ACUM[[#This Row],[11-06-2020]]-Recupera_PN_ACUM[[#This Row],[10-06-2020]]</f>
        <v>0</v>
      </c>
    </row>
    <row r="566" spans="1:13" ht="14.25">
      <c r="A566">
        <v>40507</v>
      </c>
      <c r="B566" s="2" t="s">
        <v>154</v>
      </c>
      <c r="C566" s="2" t="s">
        <v>236</v>
      </c>
      <c r="D566" s="2" t="s">
        <v>736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  <c r="L566" s="19">
        <f>+Recupera_PN_ACUM[[#This Row],[10-06-2020]]-Recupera_PN_ACUM[[#This Row],[09-06-2020]]</f>
        <v>0</v>
      </c>
      <c r="M566" s="19">
        <f>+Recupera_PN_ACUM[[#This Row],[11-06-2020]]-Recupera_PN_ACUM[[#This Row],[10-06-2020]]</f>
        <v>0</v>
      </c>
    </row>
    <row r="567" spans="1:13" ht="14.25">
      <c r="A567">
        <v>90105</v>
      </c>
      <c r="B567" s="2" t="s">
        <v>114</v>
      </c>
      <c r="C567" s="2" t="s">
        <v>197</v>
      </c>
      <c r="D567" s="2" t="s">
        <v>215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  <c r="L567" s="19">
        <f>+Recupera_PN_ACUM[[#This Row],[10-06-2020]]-Recupera_PN_ACUM[[#This Row],[09-06-2020]]</f>
        <v>0</v>
      </c>
      <c r="M567" s="19">
        <f>+Recupera_PN_ACUM[[#This Row],[11-06-2020]]-Recupera_PN_ACUM[[#This Row],[10-06-2020]]</f>
        <v>0</v>
      </c>
    </row>
    <row r="568" spans="1:13" ht="14.25">
      <c r="A568">
        <v>90405</v>
      </c>
      <c r="B568" s="2" t="s">
        <v>114</v>
      </c>
      <c r="C568" s="2" t="s">
        <v>238</v>
      </c>
      <c r="D568" s="2" t="s">
        <v>737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  <c r="L568" s="19">
        <f>+Recupera_PN_ACUM[[#This Row],[10-06-2020]]-Recupera_PN_ACUM[[#This Row],[09-06-2020]]</f>
        <v>0</v>
      </c>
      <c r="M568" s="19">
        <f>+Recupera_PN_ACUM[[#This Row],[11-06-2020]]-Recupera_PN_ACUM[[#This Row],[10-06-2020]]</f>
        <v>0</v>
      </c>
    </row>
    <row r="569" spans="1:13" ht="14.25">
      <c r="A569">
        <v>40608</v>
      </c>
      <c r="B569" s="2" t="s">
        <v>154</v>
      </c>
      <c r="C569" s="2" t="s">
        <v>171</v>
      </c>
      <c r="D569" s="2" t="s">
        <v>322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  <c r="L569" s="19">
        <f>+Recupera_PN_ACUM[[#This Row],[10-06-2020]]-Recupera_PN_ACUM[[#This Row],[09-06-2020]]</f>
        <v>0</v>
      </c>
      <c r="M569" s="19">
        <f>+Recupera_PN_ACUM[[#This Row],[11-06-2020]]-Recupera_PN_ACUM[[#This Row],[10-06-2020]]</f>
        <v>0</v>
      </c>
    </row>
    <row r="570" spans="1:13" ht="14.25">
      <c r="A570">
        <v>130901</v>
      </c>
      <c r="B570" s="2" t="s">
        <v>102</v>
      </c>
      <c r="C570" s="2" t="s">
        <v>322</v>
      </c>
      <c r="D570" s="2" t="s">
        <v>738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  <c r="L570" s="19">
        <f>+Recupera_PN_ACUM[[#This Row],[10-06-2020]]-Recupera_PN_ACUM[[#This Row],[09-06-2020]]</f>
        <v>0</v>
      </c>
      <c r="M570" s="19">
        <f>+Recupera_PN_ACUM[[#This Row],[11-06-2020]]-Recupera_PN_ACUM[[#This Row],[10-06-2020]]</f>
        <v>0</v>
      </c>
    </row>
    <row r="571" spans="1:13" ht="14.25">
      <c r="A571">
        <v>80801</v>
      </c>
      <c r="B571" s="2" t="s">
        <v>99</v>
      </c>
      <c r="C571" s="2" t="s">
        <v>99</v>
      </c>
      <c r="D571" s="2" t="s">
        <v>194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  <c r="L571" s="19">
        <f>+Recupera_PN_ACUM[[#This Row],[10-06-2020]]-Recupera_PN_ACUM[[#This Row],[09-06-2020]]</f>
        <v>0</v>
      </c>
      <c r="M571" s="19">
        <f>+Recupera_PN_ACUM[[#This Row],[11-06-2020]]-Recupera_PN_ACUM[[#This Row],[10-06-2020]]</f>
        <v>0</v>
      </c>
    </row>
    <row r="572" spans="1:13" ht="14.25">
      <c r="A572">
        <v>41104</v>
      </c>
      <c r="B572" s="2" t="s">
        <v>154</v>
      </c>
      <c r="C572" s="2" t="s">
        <v>258</v>
      </c>
      <c r="D572" s="2" t="s">
        <v>258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  <c r="L572" s="19">
        <f>+Recupera_PN_ACUM[[#This Row],[10-06-2020]]-Recupera_PN_ACUM[[#This Row],[09-06-2020]]</f>
        <v>0</v>
      </c>
      <c r="M572" s="19">
        <f>+Recupera_PN_ACUM[[#This Row],[11-06-2020]]-Recupera_PN_ACUM[[#This Row],[10-06-2020]]</f>
        <v>0</v>
      </c>
    </row>
    <row r="573" spans="1:13" ht="14.25">
      <c r="A573">
        <v>80809</v>
      </c>
      <c r="B573" s="2" t="s">
        <v>99</v>
      </c>
      <c r="C573" s="2" t="s">
        <v>99</v>
      </c>
      <c r="D573" s="2" t="s">
        <v>118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  <c r="L573" s="19">
        <f>+Recupera_PN_ACUM[[#This Row],[10-06-2020]]-Recupera_PN_ACUM[[#This Row],[09-06-2020]]</f>
        <v>0</v>
      </c>
      <c r="M573" s="19">
        <f>+Recupera_PN_ACUM[[#This Row],[11-06-2020]]-Recupera_PN_ACUM[[#This Row],[10-06-2020]]</f>
        <v>0</v>
      </c>
    </row>
    <row r="574" spans="1:13" ht="14.25">
      <c r="A574">
        <v>90801</v>
      </c>
      <c r="B574" s="2" t="s">
        <v>114</v>
      </c>
      <c r="C574" s="2" t="s">
        <v>118</v>
      </c>
      <c r="D574" s="2" t="s">
        <v>264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  <c r="L574" s="19">
        <f>+Recupera_PN_ACUM[[#This Row],[10-06-2020]]-Recupera_PN_ACUM[[#This Row],[09-06-2020]]</f>
        <v>0</v>
      </c>
      <c r="M574" s="19">
        <f>+Recupera_PN_ACUM[[#This Row],[11-06-2020]]-Recupera_PN_ACUM[[#This Row],[10-06-2020]]</f>
        <v>0</v>
      </c>
    </row>
    <row r="575" spans="1:13" ht="14.25">
      <c r="A575">
        <v>40515</v>
      </c>
      <c r="B575" s="2" t="s">
        <v>154</v>
      </c>
      <c r="C575" s="2" t="s">
        <v>236</v>
      </c>
      <c r="D575" s="2" t="s">
        <v>277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  <c r="L575" s="19">
        <f>+Recupera_PN_ACUM[[#This Row],[10-06-2020]]-Recupera_PN_ACUM[[#This Row],[09-06-2020]]</f>
        <v>0</v>
      </c>
      <c r="M575" s="19">
        <f>+Recupera_PN_ACUM[[#This Row],[11-06-2020]]-Recupera_PN_ACUM[[#This Row],[10-06-2020]]</f>
        <v>0</v>
      </c>
    </row>
    <row r="576" spans="1:13" ht="14.25">
      <c r="A576">
        <v>70219</v>
      </c>
      <c r="B576" s="2" t="s">
        <v>268</v>
      </c>
      <c r="C576" s="2" t="s">
        <v>348</v>
      </c>
      <c r="D576" s="2" t="s">
        <v>739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  <c r="L576" s="19">
        <f>+Recupera_PN_ACUM[[#This Row],[10-06-2020]]-Recupera_PN_ACUM[[#This Row],[09-06-2020]]</f>
        <v>0</v>
      </c>
      <c r="M576" s="19">
        <f>+Recupera_PN_ACUM[[#This Row],[11-06-2020]]-Recupera_PN_ACUM[[#This Row],[10-06-2020]]</f>
        <v>0</v>
      </c>
    </row>
    <row r="577" spans="1:13" ht="14.25">
      <c r="A577">
        <v>90212</v>
      </c>
      <c r="B577" s="2" t="s">
        <v>114</v>
      </c>
      <c r="C577" s="2" t="s">
        <v>435</v>
      </c>
      <c r="D577" s="2" t="s">
        <v>739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  <c r="L577" s="19">
        <f>+Recupera_PN_ACUM[[#This Row],[10-06-2020]]-Recupera_PN_ACUM[[#This Row],[09-06-2020]]</f>
        <v>0</v>
      </c>
      <c r="M577" s="19">
        <f>+Recupera_PN_ACUM[[#This Row],[11-06-2020]]-Recupera_PN_ACUM[[#This Row],[10-06-2020]]</f>
        <v>0</v>
      </c>
    </row>
    <row r="578" spans="1:13" ht="14.25">
      <c r="A578">
        <v>90305</v>
      </c>
      <c r="B578" s="2" t="s">
        <v>114</v>
      </c>
      <c r="C578" s="2" t="s">
        <v>284</v>
      </c>
      <c r="D578" s="2" t="s">
        <v>739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  <c r="L578" s="19">
        <f>+Recupera_PN_ACUM[[#This Row],[10-06-2020]]-Recupera_PN_ACUM[[#This Row],[09-06-2020]]</f>
        <v>0</v>
      </c>
      <c r="M578" s="19">
        <f>+Recupera_PN_ACUM[[#This Row],[11-06-2020]]-Recupera_PN_ACUM[[#This Row],[10-06-2020]]</f>
        <v>0</v>
      </c>
    </row>
    <row r="579" spans="1:13" ht="14.25">
      <c r="A579">
        <v>90806</v>
      </c>
      <c r="B579" s="2" t="s">
        <v>114</v>
      </c>
      <c r="C579" s="2" t="s">
        <v>118</v>
      </c>
      <c r="D579" s="2" t="s">
        <v>739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  <c r="L579" s="19">
        <f>+Recupera_PN_ACUM[[#This Row],[10-06-2020]]-Recupera_PN_ACUM[[#This Row],[09-06-2020]]</f>
        <v>0</v>
      </c>
      <c r="M579" s="19">
        <f>+Recupera_PN_ACUM[[#This Row],[11-06-2020]]-Recupera_PN_ACUM[[#This Row],[10-06-2020]]</f>
        <v>0</v>
      </c>
    </row>
    <row r="580" spans="1:13" ht="14.25">
      <c r="A580">
        <v>130909</v>
      </c>
      <c r="B580" s="2" t="s">
        <v>102</v>
      </c>
      <c r="C580" s="2" t="s">
        <v>322</v>
      </c>
      <c r="D580" s="2" t="s">
        <v>739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  <c r="L580" s="19">
        <f>+Recupera_PN_ACUM[[#This Row],[10-06-2020]]-Recupera_PN_ACUM[[#This Row],[09-06-2020]]</f>
        <v>0</v>
      </c>
      <c r="M580" s="19">
        <f>+Recupera_PN_ACUM[[#This Row],[11-06-2020]]-Recupera_PN_ACUM[[#This Row],[10-06-2020]]</f>
        <v>0</v>
      </c>
    </row>
    <row r="581" spans="1:13" ht="24">
      <c r="A581">
        <v>30601</v>
      </c>
      <c r="B581" s="2" t="s">
        <v>144</v>
      </c>
      <c r="C581" s="2" t="s">
        <v>145</v>
      </c>
      <c r="D581" s="2" t="s">
        <v>315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  <c r="L581" s="19">
        <f>+Recupera_PN_ACUM[[#This Row],[10-06-2020]]-Recupera_PN_ACUM[[#This Row],[09-06-2020]]</f>
        <v>0</v>
      </c>
      <c r="M581" s="19">
        <f>+Recupera_PN_ACUM[[#This Row],[11-06-2020]]-Recupera_PN_ACUM[[#This Row],[10-06-2020]]</f>
        <v>0</v>
      </c>
    </row>
    <row r="582" spans="1:13" ht="14.25">
      <c r="A582">
        <v>30113</v>
      </c>
      <c r="B582" s="2" t="s">
        <v>144</v>
      </c>
      <c r="C582" s="2" t="s">
        <v>144</v>
      </c>
      <c r="D582" s="2" t="s">
        <v>178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  <c r="L582" s="19">
        <f>+Recupera_PN_ACUM[[#This Row],[10-06-2020]]-Recupera_PN_ACUM[[#This Row],[09-06-2020]]</f>
        <v>0</v>
      </c>
      <c r="M582" s="19">
        <f>+Recupera_PN_ACUM[[#This Row],[11-06-2020]]-Recupera_PN_ACUM[[#This Row],[10-06-2020]]</f>
        <v>0</v>
      </c>
    </row>
    <row r="583" spans="1:13" ht="14.25">
      <c r="A583">
        <v>41204</v>
      </c>
      <c r="B583" s="2" t="s">
        <v>154</v>
      </c>
      <c r="C583" s="2" t="s">
        <v>430</v>
      </c>
      <c r="D583" s="2" t="s">
        <v>178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  <c r="L583" s="19">
        <f>+Recupera_PN_ACUM[[#This Row],[10-06-2020]]-Recupera_PN_ACUM[[#This Row],[09-06-2020]]</f>
        <v>0</v>
      </c>
      <c r="M583" s="19">
        <f>+Recupera_PN_ACUM[[#This Row],[11-06-2020]]-Recupera_PN_ACUM[[#This Row],[10-06-2020]]</f>
        <v>0</v>
      </c>
    </row>
    <row r="584" spans="1:13" ht="14.25">
      <c r="A584">
        <v>90805</v>
      </c>
      <c r="B584" s="2" t="s">
        <v>114</v>
      </c>
      <c r="C584" s="2" t="s">
        <v>118</v>
      </c>
      <c r="D584" s="2" t="s">
        <v>178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  <c r="L584" s="19">
        <f>+Recupera_PN_ACUM[[#This Row],[10-06-2020]]-Recupera_PN_ACUM[[#This Row],[09-06-2020]]</f>
        <v>0</v>
      </c>
      <c r="M584" s="19">
        <f>+Recupera_PN_ACUM[[#This Row],[11-06-2020]]-Recupera_PN_ACUM[[#This Row],[10-06-2020]]</f>
        <v>0</v>
      </c>
    </row>
    <row r="585" spans="1:13" ht="14.25">
      <c r="A585">
        <v>60105</v>
      </c>
      <c r="B585" s="2" t="s">
        <v>158</v>
      </c>
      <c r="C585" s="2" t="s">
        <v>297</v>
      </c>
      <c r="D585" s="2" t="s">
        <v>367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  <c r="L585" s="19">
        <f>+Recupera_PN_ACUM[[#This Row],[10-06-2020]]-Recupera_PN_ACUM[[#This Row],[09-06-2020]]</f>
        <v>0</v>
      </c>
      <c r="M585" s="19">
        <f>+Recupera_PN_ACUM[[#This Row],[11-06-2020]]-Recupera_PN_ACUM[[#This Row],[10-06-2020]]</f>
        <v>0</v>
      </c>
    </row>
    <row r="586" spans="1:13" ht="14.25">
      <c r="A586">
        <v>20208</v>
      </c>
      <c r="B586" s="2" t="s">
        <v>212</v>
      </c>
      <c r="C586" s="2" t="s">
        <v>217</v>
      </c>
      <c r="D586" s="2" t="s">
        <v>740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  <c r="L586" s="19">
        <f>+Recupera_PN_ACUM[[#This Row],[10-06-2020]]-Recupera_PN_ACUM[[#This Row],[09-06-2020]]</f>
        <v>0</v>
      </c>
      <c r="M586" s="19">
        <f>+Recupera_PN_ACUM[[#This Row],[11-06-2020]]-Recupera_PN_ACUM[[#This Row],[10-06-2020]]</f>
        <v>0</v>
      </c>
    </row>
    <row r="587" spans="1:13" ht="24">
      <c r="A587">
        <v>30603</v>
      </c>
      <c r="B587" s="2" t="s">
        <v>144</v>
      </c>
      <c r="C587" s="2" t="s">
        <v>145</v>
      </c>
      <c r="D587" s="2" t="s">
        <v>741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  <c r="L587" s="19">
        <f>+Recupera_PN_ACUM[[#This Row],[10-06-2020]]-Recupera_PN_ACUM[[#This Row],[09-06-2020]]</f>
        <v>0</v>
      </c>
      <c r="M587" s="19">
        <f>+Recupera_PN_ACUM[[#This Row],[11-06-2020]]-Recupera_PN_ACUM[[#This Row],[10-06-2020]]</f>
        <v>0</v>
      </c>
    </row>
    <row r="588" spans="1:13" ht="14.25">
      <c r="A588">
        <v>41205</v>
      </c>
      <c r="B588" s="2" t="s">
        <v>154</v>
      </c>
      <c r="C588" s="2" t="s">
        <v>430</v>
      </c>
      <c r="D588" s="2" t="s">
        <v>430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  <c r="L588" s="19">
        <f>+Recupera_PN_ACUM[[#This Row],[10-06-2020]]-Recupera_PN_ACUM[[#This Row],[09-06-2020]]</f>
        <v>0</v>
      </c>
      <c r="M588" s="19">
        <f>+Recupera_PN_ACUM[[#This Row],[11-06-2020]]-Recupera_PN_ACUM[[#This Row],[10-06-2020]]</f>
        <v>0</v>
      </c>
    </row>
    <row r="589" spans="1:13" ht="14.25">
      <c r="A589">
        <v>90306</v>
      </c>
      <c r="B589" s="2" t="s">
        <v>114</v>
      </c>
      <c r="C589" s="2" t="s">
        <v>284</v>
      </c>
      <c r="D589" s="2" t="s">
        <v>742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  <c r="L589" s="19">
        <f>+Recupera_PN_ACUM[[#This Row],[10-06-2020]]-Recupera_PN_ACUM[[#This Row],[09-06-2020]]</f>
        <v>0</v>
      </c>
      <c r="M589" s="19">
        <f>+Recupera_PN_ACUM[[#This Row],[11-06-2020]]-Recupera_PN_ACUM[[#This Row],[10-06-2020]]</f>
        <v>0</v>
      </c>
    </row>
    <row r="590" spans="1:13" ht="14.25">
      <c r="A590">
        <v>80818</v>
      </c>
      <c r="B590" s="2" t="s">
        <v>99</v>
      </c>
      <c r="C590" s="2" t="s">
        <v>99</v>
      </c>
      <c r="D590" s="2" t="s">
        <v>169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  <c r="L590" s="19">
        <f>+Recupera_PN_ACUM[[#This Row],[10-06-2020]]-Recupera_PN_ACUM[[#This Row],[09-06-2020]]</f>
        <v>0</v>
      </c>
      <c r="M590" s="19">
        <f>+Recupera_PN_ACUM[[#This Row],[11-06-2020]]-Recupera_PN_ACUM[[#This Row],[10-06-2020]]</f>
        <v>0</v>
      </c>
    </row>
    <row r="591" spans="1:13" ht="14.25">
      <c r="A591">
        <v>90510</v>
      </c>
      <c r="B591" s="2" t="s">
        <v>114</v>
      </c>
      <c r="C591" s="2" t="s">
        <v>308</v>
      </c>
      <c r="D591" s="2" t="s">
        <v>180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  <c r="L591" s="19">
        <f>+Recupera_PN_ACUM[[#This Row],[10-06-2020]]-Recupera_PN_ACUM[[#This Row],[09-06-2020]]</f>
        <v>0</v>
      </c>
      <c r="M591" s="19">
        <f>+Recupera_PN_ACUM[[#This Row],[11-06-2020]]-Recupera_PN_ACUM[[#This Row],[10-06-2020]]</f>
        <v>0</v>
      </c>
    </row>
    <row r="592" spans="1:13" ht="14.25">
      <c r="A592">
        <v>91011</v>
      </c>
      <c r="B592" s="2" t="s">
        <v>114</v>
      </c>
      <c r="C592" s="2" t="s">
        <v>115</v>
      </c>
      <c r="D592" s="2" t="s">
        <v>180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  <c r="L592" s="19">
        <f>+Recupera_PN_ACUM[[#This Row],[10-06-2020]]-Recupera_PN_ACUM[[#This Row],[09-06-2020]]</f>
        <v>0</v>
      </c>
      <c r="M592" s="19">
        <f>+Recupera_PN_ACUM[[#This Row],[11-06-2020]]-Recupera_PN_ACUM[[#This Row],[10-06-2020]]</f>
        <v>0</v>
      </c>
    </row>
    <row r="593" spans="1:13" ht="14.25">
      <c r="A593">
        <v>70220</v>
      </c>
      <c r="B593" s="2" t="s">
        <v>268</v>
      </c>
      <c r="C593" s="2" t="s">
        <v>348</v>
      </c>
      <c r="D593" s="2" t="s">
        <v>743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  <c r="L593" s="19">
        <f>+Recupera_PN_ACUM[[#This Row],[10-06-2020]]-Recupera_PN_ACUM[[#This Row],[09-06-2020]]</f>
        <v>0</v>
      </c>
      <c r="M593" s="19">
        <f>+Recupera_PN_ACUM[[#This Row],[11-06-2020]]-Recupera_PN_ACUM[[#This Row],[10-06-2020]]</f>
        <v>0</v>
      </c>
    </row>
    <row r="594" spans="1:13" ht="14.25">
      <c r="A594">
        <v>80201</v>
      </c>
      <c r="B594" s="2" t="s">
        <v>99</v>
      </c>
      <c r="C594" s="2" t="s">
        <v>612</v>
      </c>
      <c r="D594" s="2" t="s">
        <v>744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  <c r="L594" s="19">
        <f>+Recupera_PN_ACUM[[#This Row],[10-06-2020]]-Recupera_PN_ACUM[[#This Row],[09-06-2020]]</f>
        <v>0</v>
      </c>
      <c r="M594" s="19">
        <f>+Recupera_PN_ACUM[[#This Row],[11-06-2020]]-Recupera_PN_ACUM[[#This Row],[10-06-2020]]</f>
        <v>0</v>
      </c>
    </row>
    <row r="595" spans="1:13" ht="14.25">
      <c r="A595">
        <v>40609</v>
      </c>
      <c r="B595" s="2" t="s">
        <v>154</v>
      </c>
      <c r="C595" s="2" t="s">
        <v>171</v>
      </c>
      <c r="D595" s="2" t="s">
        <v>368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  <c r="L595" s="19">
        <f>+Recupera_PN_ACUM[[#This Row],[10-06-2020]]-Recupera_PN_ACUM[[#This Row],[09-06-2020]]</f>
        <v>0</v>
      </c>
      <c r="M595" s="19">
        <f>+Recupera_PN_ACUM[[#This Row],[11-06-2020]]-Recupera_PN_ACUM[[#This Row],[10-06-2020]]</f>
        <v>0</v>
      </c>
    </row>
    <row r="596" spans="1:13" ht="14.25">
      <c r="A596">
        <v>40610</v>
      </c>
      <c r="B596" s="2" t="s">
        <v>154</v>
      </c>
      <c r="C596" s="2" t="s">
        <v>171</v>
      </c>
      <c r="D596" s="2" t="s">
        <v>244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  <c r="L596" s="19">
        <f>+Recupera_PN_ACUM[[#This Row],[10-06-2020]]-Recupera_PN_ACUM[[#This Row],[09-06-2020]]</f>
        <v>0</v>
      </c>
      <c r="M596" s="19">
        <f>+Recupera_PN_ACUM[[#This Row],[11-06-2020]]-Recupera_PN_ACUM[[#This Row],[10-06-2020]]</f>
        <v>0</v>
      </c>
    </row>
    <row r="597" spans="1:13" ht="24">
      <c r="A597">
        <v>120904</v>
      </c>
      <c r="B597" s="2" t="s">
        <v>191</v>
      </c>
      <c r="C597" s="2" t="s">
        <v>449</v>
      </c>
      <c r="D597" s="2" t="s">
        <v>745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  <c r="L597" s="19">
        <f>+Recupera_PN_ACUM[[#This Row],[10-06-2020]]-Recupera_PN_ACUM[[#This Row],[09-06-2020]]</f>
        <v>0</v>
      </c>
      <c r="M597" s="19">
        <f>+Recupera_PN_ACUM[[#This Row],[11-06-2020]]-Recupera_PN_ACUM[[#This Row],[10-06-2020]]</f>
        <v>0</v>
      </c>
    </row>
    <row r="598" spans="1:13" ht="14.25">
      <c r="A598">
        <v>91006</v>
      </c>
      <c r="B598" s="2" t="s">
        <v>114</v>
      </c>
      <c r="C598" s="2" t="s">
        <v>115</v>
      </c>
      <c r="D598" s="2" t="s">
        <v>294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  <c r="L598" s="19">
        <f>+Recupera_PN_ACUM[[#This Row],[10-06-2020]]-Recupera_PN_ACUM[[#This Row],[09-06-2020]]</f>
        <v>0</v>
      </c>
      <c r="M598" s="19">
        <f>+Recupera_PN_ACUM[[#This Row],[11-06-2020]]-Recupera_PN_ACUM[[#This Row],[10-06-2020]]</f>
        <v>0</v>
      </c>
    </row>
    <row r="599" spans="1:13" ht="14.25">
      <c r="A599">
        <v>70311</v>
      </c>
      <c r="B599" s="2" t="s">
        <v>268</v>
      </c>
      <c r="C599" s="2" t="s">
        <v>268</v>
      </c>
      <c r="D599" s="2" t="s">
        <v>131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  <c r="L599" s="19">
        <f>+Recupera_PN_ACUM[[#This Row],[10-06-2020]]-Recupera_PN_ACUM[[#This Row],[09-06-2020]]</f>
        <v>0</v>
      </c>
      <c r="M599" s="19">
        <f>+Recupera_PN_ACUM[[#This Row],[11-06-2020]]-Recupera_PN_ACUM[[#This Row],[10-06-2020]]</f>
        <v>0</v>
      </c>
    </row>
    <row r="600" spans="1:13" ht="14.25">
      <c r="A600">
        <v>80803</v>
      </c>
      <c r="B600" s="2" t="s">
        <v>99</v>
      </c>
      <c r="C600" s="2" t="s">
        <v>99</v>
      </c>
      <c r="D600" s="2" t="s">
        <v>131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  <c r="L600" s="19">
        <f>+Recupera_PN_ACUM[[#This Row],[10-06-2020]]-Recupera_PN_ACUM[[#This Row],[09-06-2020]]</f>
        <v>0</v>
      </c>
      <c r="M600" s="19">
        <f>+Recupera_PN_ACUM[[#This Row],[11-06-2020]]-Recupera_PN_ACUM[[#This Row],[10-06-2020]]</f>
        <v>0</v>
      </c>
    </row>
    <row r="601" spans="1:13" ht="36">
      <c r="A601">
        <v>120901</v>
      </c>
      <c r="B601" s="2" t="s">
        <v>191</v>
      </c>
      <c r="C601" s="2" t="s">
        <v>449</v>
      </c>
      <c r="D601" s="2" t="s">
        <v>746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  <c r="L601" s="19">
        <f>+Recupera_PN_ACUM[[#This Row],[10-06-2020]]-Recupera_PN_ACUM[[#This Row],[09-06-2020]]</f>
        <v>0</v>
      </c>
      <c r="M601" s="19">
        <f>+Recupera_PN_ACUM[[#This Row],[11-06-2020]]-Recupera_PN_ACUM[[#This Row],[10-06-2020]]</f>
        <v>0</v>
      </c>
    </row>
    <row r="602" spans="1:13" ht="14.25">
      <c r="A602">
        <v>41008</v>
      </c>
      <c r="B602" s="2" t="s">
        <v>154</v>
      </c>
      <c r="C602" s="2" t="s">
        <v>339</v>
      </c>
      <c r="D602" s="2" t="s">
        <v>278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  <c r="L602" s="19">
        <f>+Recupera_PN_ACUM[[#This Row],[10-06-2020]]-Recupera_PN_ACUM[[#This Row],[09-06-2020]]</f>
        <v>0</v>
      </c>
      <c r="M602" s="19">
        <f>+Recupera_PN_ACUM[[#This Row],[11-06-2020]]-Recupera_PN_ACUM[[#This Row],[10-06-2020]]</f>
        <v>0</v>
      </c>
    </row>
    <row r="603" spans="1:13" ht="14.25">
      <c r="A603">
        <v>130104</v>
      </c>
      <c r="B603" s="2" t="s">
        <v>102</v>
      </c>
      <c r="C603" s="2" t="s">
        <v>103</v>
      </c>
      <c r="D603" s="2" t="s">
        <v>278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  <c r="L603" s="19">
        <f>+Recupera_PN_ACUM[[#This Row],[10-06-2020]]-Recupera_PN_ACUM[[#This Row],[09-06-2020]]</f>
        <v>0</v>
      </c>
      <c r="M603" s="19">
        <f>+Recupera_PN_ACUM[[#This Row],[11-06-2020]]-Recupera_PN_ACUM[[#This Row],[10-06-2020]]</f>
        <v>0</v>
      </c>
    </row>
    <row r="604" spans="1:13" ht="14.25">
      <c r="A604">
        <v>41006</v>
      </c>
      <c r="B604" s="2" t="s">
        <v>154</v>
      </c>
      <c r="C604" s="2" t="s">
        <v>339</v>
      </c>
      <c r="D604" s="2" t="s">
        <v>747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  <c r="L604" s="19">
        <f>+Recupera_PN_ACUM[[#This Row],[10-06-2020]]-Recupera_PN_ACUM[[#This Row],[09-06-2020]]</f>
        <v>0</v>
      </c>
      <c r="M604" s="19">
        <f>+Recupera_PN_ACUM[[#This Row],[11-06-2020]]-Recupera_PN_ACUM[[#This Row],[10-06-2020]]</f>
        <v>0</v>
      </c>
    </row>
    <row r="605" spans="1:13" ht="14.25">
      <c r="A605">
        <v>41105</v>
      </c>
      <c r="B605" s="2" t="s">
        <v>154</v>
      </c>
      <c r="C605" s="2" t="s">
        <v>258</v>
      </c>
      <c r="D605" s="2" t="s">
        <v>747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  <c r="L605" s="19">
        <f>+Recupera_PN_ACUM[[#This Row],[10-06-2020]]-Recupera_PN_ACUM[[#This Row],[09-06-2020]]</f>
        <v>0</v>
      </c>
      <c r="M605" s="19">
        <f>+Recupera_PN_ACUM[[#This Row],[11-06-2020]]-Recupera_PN_ACUM[[#This Row],[10-06-2020]]</f>
        <v>0</v>
      </c>
    </row>
    <row r="606" spans="1:13" ht="14.25">
      <c r="A606">
        <v>80506</v>
      </c>
      <c r="B606" s="2" t="s">
        <v>99</v>
      </c>
      <c r="C606" s="2" t="s">
        <v>134</v>
      </c>
      <c r="D606" s="2" t="s">
        <v>748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  <c r="L606" s="19">
        <f>+Recupera_PN_ACUM[[#This Row],[10-06-2020]]-Recupera_PN_ACUM[[#This Row],[09-06-2020]]</f>
        <v>0</v>
      </c>
      <c r="M606" s="19">
        <f>+Recupera_PN_ACUM[[#This Row],[11-06-2020]]-Recupera_PN_ACUM[[#This Row],[10-06-2020]]</f>
        <v>0</v>
      </c>
    </row>
    <row r="607" spans="1:13" ht="14.25">
      <c r="A607">
        <v>50316</v>
      </c>
      <c r="B607" s="2" t="s">
        <v>151</v>
      </c>
      <c r="C607" s="2" t="s">
        <v>181</v>
      </c>
      <c r="D607" s="2" t="s">
        <v>182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  <c r="L607" s="19">
        <f>+Recupera_PN_ACUM[[#This Row],[10-06-2020]]-Recupera_PN_ACUM[[#This Row],[09-06-2020]]</f>
        <v>0</v>
      </c>
      <c r="M607" s="19">
        <f>+Recupera_PN_ACUM[[#This Row],[11-06-2020]]-Recupera_PN_ACUM[[#This Row],[10-06-2020]]</f>
        <v>0</v>
      </c>
    </row>
    <row r="608" spans="1:13" ht="14.25">
      <c r="A608">
        <v>90901</v>
      </c>
      <c r="B608" s="2" t="s">
        <v>114</v>
      </c>
      <c r="C608" s="2" t="s">
        <v>181</v>
      </c>
      <c r="D608" s="2" t="s">
        <v>182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  <c r="L608" s="19">
        <f>+Recupera_PN_ACUM[[#This Row],[10-06-2020]]-Recupera_PN_ACUM[[#This Row],[09-06-2020]]</f>
        <v>0</v>
      </c>
      <c r="M608" s="19">
        <f>+Recupera_PN_ACUM[[#This Row],[11-06-2020]]-Recupera_PN_ACUM[[#This Row],[10-06-2020]]</f>
        <v>0</v>
      </c>
    </row>
    <row r="609" spans="1:13" ht="14.25">
      <c r="A609">
        <v>30507</v>
      </c>
      <c r="B609" s="2" t="s">
        <v>144</v>
      </c>
      <c r="C609" s="2" t="s">
        <v>410</v>
      </c>
      <c r="D609" s="2" t="s">
        <v>410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  <c r="L609" s="19">
        <f>+Recupera_PN_ACUM[[#This Row],[10-06-2020]]-Recupera_PN_ACUM[[#This Row],[09-06-2020]]</f>
        <v>0</v>
      </c>
      <c r="M609" s="19">
        <f>+Recupera_PN_ACUM[[#This Row],[11-06-2020]]-Recupera_PN_ACUM[[#This Row],[10-06-2020]]</f>
        <v>4</v>
      </c>
    </row>
    <row r="610" spans="1:13" ht="14.25">
      <c r="A610">
        <v>40905</v>
      </c>
      <c r="B610" s="2" t="s">
        <v>154</v>
      </c>
      <c r="C610" s="2" t="s">
        <v>361</v>
      </c>
      <c r="D610" s="2" t="s">
        <v>749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  <c r="L610" s="19">
        <f>+Recupera_PN_ACUM[[#This Row],[10-06-2020]]-Recupera_PN_ACUM[[#This Row],[09-06-2020]]</f>
        <v>0</v>
      </c>
      <c r="M610" s="19">
        <f>+Recupera_PN_ACUM[[#This Row],[11-06-2020]]-Recupera_PN_ACUM[[#This Row],[10-06-2020]]</f>
        <v>0</v>
      </c>
    </row>
    <row r="611" spans="1:13" ht="14.25">
      <c r="A611">
        <v>60701</v>
      </c>
      <c r="B611" s="2" t="s">
        <v>158</v>
      </c>
      <c r="C611" s="2" t="s">
        <v>353</v>
      </c>
      <c r="D611" s="2" t="s">
        <v>369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  <c r="L611" s="19">
        <f>+Recupera_PN_ACUM[[#This Row],[10-06-2020]]-Recupera_PN_ACUM[[#This Row],[09-06-2020]]</f>
        <v>0</v>
      </c>
      <c r="M611" s="19">
        <f>+Recupera_PN_ACUM[[#This Row],[11-06-2020]]-Recupera_PN_ACUM[[#This Row],[10-06-2020]]</f>
        <v>0</v>
      </c>
    </row>
    <row r="612" spans="1:13" ht="14.25">
      <c r="A612">
        <v>40508</v>
      </c>
      <c r="B612" s="2" t="s">
        <v>154</v>
      </c>
      <c r="C612" s="2" t="s">
        <v>236</v>
      </c>
      <c r="D612" s="2" t="s">
        <v>375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  <c r="L612" s="19">
        <f>+Recupera_PN_ACUM[[#This Row],[10-06-2020]]-Recupera_PN_ACUM[[#This Row],[09-06-2020]]</f>
        <v>0</v>
      </c>
      <c r="M612" s="19">
        <f>+Recupera_PN_ACUM[[#This Row],[11-06-2020]]-Recupera_PN_ACUM[[#This Row],[10-06-2020]]</f>
        <v>0</v>
      </c>
    </row>
    <row r="613" spans="1:13" ht="14.25">
      <c r="A613">
        <v>20209</v>
      </c>
      <c r="B613" s="2" t="s">
        <v>212</v>
      </c>
      <c r="C613" s="2" t="s">
        <v>217</v>
      </c>
      <c r="D613" s="2" t="s">
        <v>279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  <c r="L613" s="19">
        <f>+Recupera_PN_ACUM[[#This Row],[10-06-2020]]-Recupera_PN_ACUM[[#This Row],[09-06-2020]]</f>
        <v>0</v>
      </c>
      <c r="M613" s="19">
        <f>+Recupera_PN_ACUM[[#This Row],[11-06-2020]]-Recupera_PN_ACUM[[#This Row],[10-06-2020]]</f>
        <v>0</v>
      </c>
    </row>
    <row r="614" spans="1:13" ht="14.25">
      <c r="A614">
        <v>130718</v>
      </c>
      <c r="B614" s="2" t="s">
        <v>102</v>
      </c>
      <c r="C614" s="2" t="s">
        <v>138</v>
      </c>
      <c r="D614" s="2" t="s">
        <v>279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  <c r="L614" s="19">
        <f>+Recupera_PN_ACUM[[#This Row],[10-06-2020]]-Recupera_PN_ACUM[[#This Row],[09-06-2020]]</f>
        <v>0</v>
      </c>
      <c r="M614" s="19">
        <f>+Recupera_PN_ACUM[[#This Row],[11-06-2020]]-Recupera_PN_ACUM[[#This Row],[10-06-2020]]</f>
        <v>0</v>
      </c>
    </row>
    <row r="615" spans="1:13" ht="14.25">
      <c r="A615">
        <v>30114</v>
      </c>
      <c r="B615" s="2" t="s">
        <v>144</v>
      </c>
      <c r="C615" s="2" t="s">
        <v>144</v>
      </c>
      <c r="D615" s="2" t="s">
        <v>440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  <c r="L615" s="19">
        <f>+Recupera_PN_ACUM[[#This Row],[10-06-2020]]-Recupera_PN_ACUM[[#This Row],[09-06-2020]]</f>
        <v>0</v>
      </c>
      <c r="M615" s="19">
        <f>+Recupera_PN_ACUM[[#This Row],[11-06-2020]]-Recupera_PN_ACUM[[#This Row],[10-06-2020]]</f>
        <v>0</v>
      </c>
    </row>
    <row r="616" spans="1:13" ht="14.25">
      <c r="A616">
        <v>40509</v>
      </c>
      <c r="B616" s="2" t="s">
        <v>154</v>
      </c>
      <c r="C616" s="2" t="s">
        <v>236</v>
      </c>
      <c r="D616" s="2" t="s">
        <v>440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  <c r="L616" s="19">
        <f>+Recupera_PN_ACUM[[#This Row],[10-06-2020]]-Recupera_PN_ACUM[[#This Row],[09-06-2020]]</f>
        <v>0</v>
      </c>
      <c r="M616" s="19">
        <f>+Recupera_PN_ACUM[[#This Row],[11-06-2020]]-Recupera_PN_ACUM[[#This Row],[10-06-2020]]</f>
        <v>0</v>
      </c>
    </row>
    <row r="617" spans="1:13" ht="14.25">
      <c r="A617">
        <v>130313</v>
      </c>
      <c r="B617" s="2" t="s">
        <v>102</v>
      </c>
      <c r="C617" s="2" t="s">
        <v>222</v>
      </c>
      <c r="D617" s="2" t="s">
        <v>440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  <c r="L617" s="19">
        <f>+Recupera_PN_ACUM[[#This Row],[10-06-2020]]-Recupera_PN_ACUM[[#This Row],[09-06-2020]]</f>
        <v>0</v>
      </c>
      <c r="M617" s="19">
        <f>+Recupera_PN_ACUM[[#This Row],[11-06-2020]]-Recupera_PN_ACUM[[#This Row],[10-06-2020]]</f>
        <v>0</v>
      </c>
    </row>
    <row r="618" spans="1:13" ht="14.25">
      <c r="A618">
        <v>91001</v>
      </c>
      <c r="B618" s="2" t="s">
        <v>114</v>
      </c>
      <c r="C618" s="2" t="s">
        <v>115</v>
      </c>
      <c r="D618" s="2" t="s">
        <v>116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  <c r="L618" s="19">
        <f>+Recupera_PN_ACUM[[#This Row],[10-06-2020]]-Recupera_PN_ACUM[[#This Row],[09-06-2020]]</f>
        <v>0</v>
      </c>
      <c r="M618" s="19">
        <f>+Recupera_PN_ACUM[[#This Row],[11-06-2020]]-Recupera_PN_ACUM[[#This Row],[10-06-2020]]</f>
        <v>0</v>
      </c>
    </row>
    <row r="619" spans="1:13" ht="14.25">
      <c r="A619">
        <v>91015</v>
      </c>
      <c r="B619" s="2" t="s">
        <v>114</v>
      </c>
      <c r="C619" s="2" t="s">
        <v>115</v>
      </c>
      <c r="D619" s="2" t="s">
        <v>750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  <c r="L619" s="19">
        <f>+Recupera_PN_ACUM[[#This Row],[10-06-2020]]-Recupera_PN_ACUM[[#This Row],[09-06-2020]]</f>
        <v>0</v>
      </c>
      <c r="M619" s="19">
        <f>+Recupera_PN_ACUM[[#This Row],[11-06-2020]]-Recupera_PN_ACUM[[#This Row],[10-06-2020]]</f>
        <v>0</v>
      </c>
    </row>
    <row r="620" spans="1:13" ht="14.25">
      <c r="A620">
        <v>91016</v>
      </c>
      <c r="B620" s="2" t="s">
        <v>114</v>
      </c>
      <c r="C620" s="2" t="s">
        <v>115</v>
      </c>
      <c r="D620" s="2" t="s">
        <v>751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  <c r="L620" s="19">
        <f>+Recupera_PN_ACUM[[#This Row],[10-06-2020]]-Recupera_PN_ACUM[[#This Row],[09-06-2020]]</f>
        <v>0</v>
      </c>
      <c r="M620" s="19">
        <f>+Recupera_PN_ACUM[[#This Row],[11-06-2020]]-Recupera_PN_ACUM[[#This Row],[10-06-2020]]</f>
        <v>0</v>
      </c>
    </row>
    <row r="621" spans="1:13" ht="14.25">
      <c r="A621">
        <v>40510</v>
      </c>
      <c r="B621" s="2" t="s">
        <v>154</v>
      </c>
      <c r="C621" s="2" t="s">
        <v>236</v>
      </c>
      <c r="D621" s="2" t="s">
        <v>370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  <c r="L621" s="19">
        <f>+Recupera_PN_ACUM[[#This Row],[10-06-2020]]-Recupera_PN_ACUM[[#This Row],[09-06-2020]]</f>
        <v>0</v>
      </c>
      <c r="M621" s="19">
        <f>+Recupera_PN_ACUM[[#This Row],[11-06-2020]]-Recupera_PN_ACUM[[#This Row],[10-06-2020]]</f>
        <v>0</v>
      </c>
    </row>
    <row r="622" spans="1:13" ht="14.25">
      <c r="A622">
        <v>70221</v>
      </c>
      <c r="B622" s="2" t="s">
        <v>268</v>
      </c>
      <c r="C622" s="2" t="s">
        <v>348</v>
      </c>
      <c r="D622" s="2" t="s">
        <v>370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  <c r="L622" s="19">
        <f>+Recupera_PN_ACUM[[#This Row],[10-06-2020]]-Recupera_PN_ACUM[[#This Row],[09-06-2020]]</f>
        <v>0</v>
      </c>
      <c r="M622" s="19">
        <f>+Recupera_PN_ACUM[[#This Row],[11-06-2020]]-Recupera_PN_ACUM[[#This Row],[10-06-2020]]</f>
        <v>0</v>
      </c>
    </row>
    <row r="623" spans="1:13" ht="14.25">
      <c r="A623">
        <v>40107</v>
      </c>
      <c r="B623" s="2" t="s">
        <v>154</v>
      </c>
      <c r="C623" s="2" t="s">
        <v>155</v>
      </c>
      <c r="D623" s="2" t="s">
        <v>376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  <c r="L623" s="19">
        <f>+Recupera_PN_ACUM[[#This Row],[10-06-2020]]-Recupera_PN_ACUM[[#This Row],[09-06-2020]]</f>
        <v>0</v>
      </c>
      <c r="M623" s="19">
        <f>+Recupera_PN_ACUM[[#This Row],[11-06-2020]]-Recupera_PN_ACUM[[#This Row],[10-06-2020]]</f>
        <v>0</v>
      </c>
    </row>
    <row r="624" spans="1:13" ht="14.25">
      <c r="A624">
        <v>70222</v>
      </c>
      <c r="B624" s="2" t="s">
        <v>268</v>
      </c>
      <c r="C624" s="2" t="s">
        <v>348</v>
      </c>
      <c r="D624" s="2" t="s">
        <v>752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  <c r="L624" s="19">
        <f>+Recupera_PN_ACUM[[#This Row],[10-06-2020]]-Recupera_PN_ACUM[[#This Row],[09-06-2020]]</f>
        <v>0</v>
      </c>
      <c r="M624" s="19">
        <f>+Recupera_PN_ACUM[[#This Row],[11-06-2020]]-Recupera_PN_ACUM[[#This Row],[10-06-2020]]</f>
        <v>0</v>
      </c>
    </row>
    <row r="625" spans="1:13" ht="14.25">
      <c r="A625">
        <v>50110</v>
      </c>
      <c r="B625" s="2" t="s">
        <v>151</v>
      </c>
      <c r="C625" s="2" t="s">
        <v>269</v>
      </c>
      <c r="D625" s="2" t="s">
        <v>753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  <c r="L625" s="19">
        <f>+Recupera_PN_ACUM[[#This Row],[10-06-2020]]-Recupera_PN_ACUM[[#This Row],[09-06-2020]]</f>
        <v>0</v>
      </c>
      <c r="M625" s="19">
        <f>+Recupera_PN_ACUM[[#This Row],[11-06-2020]]-Recupera_PN_ACUM[[#This Row],[10-06-2020]]</f>
        <v>0</v>
      </c>
    </row>
    <row r="626" spans="1:13" ht="24">
      <c r="A626">
        <v>120311</v>
      </c>
      <c r="B626" s="2" t="s">
        <v>191</v>
      </c>
      <c r="C626" s="2" t="s">
        <v>380</v>
      </c>
      <c r="D626" s="2" t="s">
        <v>754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  <c r="L626" s="19">
        <f>+Recupera_PN_ACUM[[#This Row],[10-06-2020]]-Recupera_PN_ACUM[[#This Row],[09-06-2020]]</f>
        <v>0</v>
      </c>
      <c r="M626" s="19">
        <f>+Recupera_PN_ACUM[[#This Row],[11-06-2020]]-Recupera_PN_ACUM[[#This Row],[10-06-2020]]</f>
        <v>0</v>
      </c>
    </row>
    <row r="627" spans="1:13" ht="14.25">
      <c r="A627">
        <v>40514</v>
      </c>
      <c r="B627" s="2" t="s">
        <v>154</v>
      </c>
      <c r="C627" s="2" t="s">
        <v>236</v>
      </c>
      <c r="D627" s="2" t="s">
        <v>755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  <c r="L627" s="19">
        <f>+Recupera_PN_ACUM[[#This Row],[10-06-2020]]-Recupera_PN_ACUM[[#This Row],[09-06-2020]]</f>
        <v>0</v>
      </c>
      <c r="M627" s="19">
        <f>+Recupera_PN_ACUM[[#This Row],[11-06-2020]]-Recupera_PN_ACUM[[#This Row],[10-06-2020]]</f>
        <v>0</v>
      </c>
    </row>
    <row r="628" spans="1:13" ht="24">
      <c r="A628">
        <v>120101</v>
      </c>
      <c r="B628" s="2" t="s">
        <v>191</v>
      </c>
      <c r="C628" s="2" t="s">
        <v>289</v>
      </c>
      <c r="D628" s="2" t="s">
        <v>292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  <c r="L628" s="19">
        <f>+Recupera_PN_ACUM[[#This Row],[10-06-2020]]-Recupera_PN_ACUM[[#This Row],[09-06-2020]]</f>
        <v>0</v>
      </c>
      <c r="M628" s="19">
        <f>+Recupera_PN_ACUM[[#This Row],[11-06-2020]]-Recupera_PN_ACUM[[#This Row],[10-06-2020]]</f>
        <v>0</v>
      </c>
    </row>
    <row r="629" spans="1:13" ht="14.25">
      <c r="A629">
        <v>91101</v>
      </c>
      <c r="B629" s="2" t="s">
        <v>114</v>
      </c>
      <c r="C629" s="2" t="s">
        <v>186</v>
      </c>
      <c r="D629" s="2" t="s">
        <v>187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  <c r="L629" s="19">
        <f>+Recupera_PN_ACUM[[#This Row],[10-06-2020]]-Recupera_PN_ACUM[[#This Row],[09-06-2020]]</f>
        <v>0</v>
      </c>
      <c r="M629" s="19">
        <f>+Recupera_PN_ACUM[[#This Row],[11-06-2020]]-Recupera_PN_ACUM[[#This Row],[10-06-2020]]</f>
        <v>0</v>
      </c>
    </row>
    <row r="630" spans="1:13" ht="14.25">
      <c r="A630">
        <v>130411</v>
      </c>
      <c r="B630" s="2" t="s">
        <v>102</v>
      </c>
      <c r="C630" s="2" t="s">
        <v>259</v>
      </c>
      <c r="D630" s="2" t="s">
        <v>756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  <c r="L630" s="19">
        <f>+Recupera_PN_ACUM[[#This Row],[10-06-2020]]-Recupera_PN_ACUM[[#This Row],[09-06-2020]]</f>
        <v>0</v>
      </c>
      <c r="M630" s="19">
        <f>+Recupera_PN_ACUM[[#This Row],[11-06-2020]]-Recupera_PN_ACUM[[#This Row],[10-06-2020]]</f>
        <v>0</v>
      </c>
    </row>
    <row r="631" spans="1:13" ht="14.25">
      <c r="A631">
        <v>40511</v>
      </c>
      <c r="B631" s="2" t="s">
        <v>154</v>
      </c>
      <c r="C631" s="2" t="s">
        <v>236</v>
      </c>
      <c r="D631" s="2" t="s">
        <v>757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  <c r="L631" s="19">
        <f>+Recupera_PN_ACUM[[#This Row],[10-06-2020]]-Recupera_PN_ACUM[[#This Row],[09-06-2020]]</f>
        <v>0</v>
      </c>
      <c r="M631" s="19">
        <f>+Recupera_PN_ACUM[[#This Row],[11-06-2020]]-Recupera_PN_ACUM[[#This Row],[10-06-2020]]</f>
        <v>0</v>
      </c>
    </row>
    <row r="632" spans="1:13" ht="24">
      <c r="A632">
        <v>120405</v>
      </c>
      <c r="B632" s="2" t="s">
        <v>191</v>
      </c>
      <c r="C632" s="2" t="s">
        <v>493</v>
      </c>
      <c r="D632" s="2" t="s">
        <v>758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  <c r="L632" s="19">
        <f>+Recupera_PN_ACUM[[#This Row],[10-06-2020]]-Recupera_PN_ACUM[[#This Row],[09-06-2020]]</f>
        <v>0</v>
      </c>
      <c r="M632" s="19">
        <f>+Recupera_PN_ACUM[[#This Row],[11-06-2020]]-Recupera_PN_ACUM[[#This Row],[10-06-2020]]</f>
        <v>0</v>
      </c>
    </row>
    <row r="633" spans="1:13" ht="14.25">
      <c r="A633">
        <v>81101</v>
      </c>
      <c r="B633" s="2" t="s">
        <v>99</v>
      </c>
      <c r="C633" s="2" t="s">
        <v>681</v>
      </c>
      <c r="D633" s="2" t="s">
        <v>759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  <c r="L633" s="19">
        <f>+Recupera_PN_ACUM[[#This Row],[10-06-2020]]-Recupera_PN_ACUM[[#This Row],[09-06-2020]]</f>
        <v>0</v>
      </c>
      <c r="M633" s="19">
        <f>+Recupera_PN_ACUM[[#This Row],[11-06-2020]]-Recupera_PN_ACUM[[#This Row],[10-06-2020]]</f>
        <v>0</v>
      </c>
    </row>
    <row r="634" spans="1:13" ht="14.25">
      <c r="A634">
        <v>50111</v>
      </c>
      <c r="B634" s="2" t="s">
        <v>151</v>
      </c>
      <c r="C634" s="2" t="s">
        <v>269</v>
      </c>
      <c r="D634" s="2" t="s">
        <v>760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  <c r="L634" s="19">
        <f>+Recupera_PN_ACUM[[#This Row],[10-06-2020]]-Recupera_PN_ACUM[[#This Row],[09-06-2020]]</f>
        <v>0</v>
      </c>
      <c r="M634" s="19">
        <f>+Recupera_PN_ACUM[[#This Row],[11-06-2020]]-Recupera_PN_ACUM[[#This Row],[10-06-2020]]</f>
        <v>0</v>
      </c>
    </row>
    <row r="635" spans="1:13" ht="14.25">
      <c r="A635">
        <v>91205</v>
      </c>
      <c r="B635" s="2" t="s">
        <v>114</v>
      </c>
      <c r="C635" s="2" t="s">
        <v>242</v>
      </c>
      <c r="D635" s="2" t="s">
        <v>371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  <c r="L635" s="19">
        <f>+Recupera_PN_ACUM[[#This Row],[10-06-2020]]-Recupera_PN_ACUM[[#This Row],[09-06-2020]]</f>
        <v>0</v>
      </c>
      <c r="M635" s="19">
        <f>+Recupera_PN_ACUM[[#This Row],[11-06-2020]]-Recupera_PN_ACUM[[#This Row],[10-06-2020]]</f>
        <v>0</v>
      </c>
    </row>
    <row r="636" spans="1:13" ht="14.25">
      <c r="A636">
        <v>10105</v>
      </c>
      <c r="B636" s="2" t="s">
        <v>163</v>
      </c>
      <c r="C636" s="2" t="s">
        <v>163</v>
      </c>
      <c r="D636" s="2" t="s">
        <v>761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  <c r="L636" s="19">
        <f>+Recupera_PN_ACUM[[#This Row],[10-06-2020]]-Recupera_PN_ACUM[[#This Row],[09-06-2020]]</f>
        <v>0</v>
      </c>
      <c r="M636" s="19">
        <f>+Recupera_PN_ACUM[[#This Row],[11-06-2020]]-Recupera_PN_ACUM[[#This Row],[10-06-2020]]</f>
        <v>0</v>
      </c>
    </row>
    <row r="637" spans="1:13" ht="14.25">
      <c r="A637">
        <v>40308</v>
      </c>
      <c r="B637" s="2" t="s">
        <v>154</v>
      </c>
      <c r="C637" s="2" t="s">
        <v>253</v>
      </c>
      <c r="D637" s="2" t="s">
        <v>377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  <c r="L637" s="19">
        <f>+Recupera_PN_ACUM[[#This Row],[10-06-2020]]-Recupera_PN_ACUM[[#This Row],[09-06-2020]]</f>
        <v>0</v>
      </c>
      <c r="M637" s="19">
        <f>+Recupera_PN_ACUM[[#This Row],[11-06-2020]]-Recupera_PN_ACUM[[#This Row],[10-06-2020]]</f>
        <v>0</v>
      </c>
    </row>
    <row r="638" spans="1:13" ht="14.25">
      <c r="A638">
        <v>40707</v>
      </c>
      <c r="B638" s="2" t="s">
        <v>154</v>
      </c>
      <c r="C638" s="2" t="s">
        <v>286</v>
      </c>
      <c r="D638" s="2" t="s">
        <v>762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  <c r="L638" s="19">
        <f>+Recupera_PN_ACUM[[#This Row],[10-06-2020]]-Recupera_PN_ACUM[[#This Row],[09-06-2020]]</f>
        <v>0</v>
      </c>
      <c r="M638" s="19">
        <f>+Recupera_PN_ACUM[[#This Row],[11-06-2020]]-Recupera_PN_ACUM[[#This Row],[10-06-2020]]</f>
        <v>0</v>
      </c>
    </row>
    <row r="639" spans="1:13" ht="14.25">
      <c r="A639">
        <v>20609</v>
      </c>
      <c r="B639" s="2" t="s">
        <v>212</v>
      </c>
      <c r="C639" s="2" t="s">
        <v>213</v>
      </c>
      <c r="D639" s="2" t="s">
        <v>431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  <c r="L639" s="19">
        <f>+Recupera_PN_ACUM[[#This Row],[10-06-2020]]-Recupera_PN_ACUM[[#This Row],[09-06-2020]]</f>
        <v>0</v>
      </c>
      <c r="M639" s="19">
        <f>+Recupera_PN_ACUM[[#This Row],[11-06-2020]]-Recupera_PN_ACUM[[#This Row],[10-06-2020]]</f>
        <v>0</v>
      </c>
    </row>
    <row r="640" spans="1:13" ht="24">
      <c r="A640">
        <v>120706</v>
      </c>
      <c r="B640" s="2" t="s">
        <v>191</v>
      </c>
      <c r="C640" s="2" t="s">
        <v>296</v>
      </c>
      <c r="D640" s="2" t="s">
        <v>763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  <c r="L640" s="19">
        <f>+Recupera_PN_ACUM[[#This Row],[10-06-2020]]-Recupera_PN_ACUM[[#This Row],[09-06-2020]]</f>
        <v>0</v>
      </c>
      <c r="M640" s="19">
        <f>+Recupera_PN_ACUM[[#This Row],[11-06-2020]]-Recupera_PN_ACUM[[#This Row],[10-06-2020]]</f>
        <v>0</v>
      </c>
    </row>
    <row r="641" spans="1:13" ht="14.25">
      <c r="A641">
        <v>80819</v>
      </c>
      <c r="B641" s="2" t="s">
        <v>99</v>
      </c>
      <c r="C641" s="2" t="s">
        <v>99</v>
      </c>
      <c r="D641" s="2" t="s">
        <v>101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  <c r="L641" s="19">
        <f>+Recupera_PN_ACUM[[#This Row],[10-06-2020]]-Recupera_PN_ACUM[[#This Row],[09-06-2020]]</f>
        <v>0</v>
      </c>
      <c r="M641" s="19">
        <f>+Recupera_PN_ACUM[[#This Row],[11-06-2020]]-Recupera_PN_ACUM[[#This Row],[10-06-2020]]</f>
        <v>0</v>
      </c>
    </row>
    <row r="642" spans="1:13" ht="14.25">
      <c r="A642">
        <v>41301</v>
      </c>
      <c r="B642" s="2" t="s">
        <v>154</v>
      </c>
      <c r="C642" s="2" t="s">
        <v>441</v>
      </c>
      <c r="D642" s="2" t="s">
        <v>442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  <c r="L642" s="19">
        <f>+Recupera_PN_ACUM[[#This Row],[10-06-2020]]-Recupera_PN_ACUM[[#This Row],[09-06-2020]]</f>
        <v>0</v>
      </c>
      <c r="M642" s="19">
        <f>+Recupera_PN_ACUM[[#This Row],[11-06-2020]]-Recupera_PN_ACUM[[#This Row],[10-06-2020]]</f>
        <v>0</v>
      </c>
    </row>
    <row r="643" spans="1:13" ht="24">
      <c r="A643">
        <v>120611</v>
      </c>
      <c r="B643" s="2" t="s">
        <v>191</v>
      </c>
      <c r="C643" s="2" t="s">
        <v>299</v>
      </c>
      <c r="D643" s="2" t="s">
        <v>764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  <c r="L643" s="19">
        <f>+Recupera_PN_ACUM[[#This Row],[10-06-2020]]-Recupera_PN_ACUM[[#This Row],[09-06-2020]]</f>
        <v>0</v>
      </c>
      <c r="M643" s="19">
        <f>+Recupera_PN_ACUM[[#This Row],[11-06-2020]]-Recupera_PN_ACUM[[#This Row],[10-06-2020]]</f>
        <v>0</v>
      </c>
    </row>
    <row r="644" spans="1:13" ht="14.25">
      <c r="A644">
        <v>70701</v>
      </c>
      <c r="B644" s="2" t="s">
        <v>268</v>
      </c>
      <c r="C644" s="2" t="s">
        <v>453</v>
      </c>
      <c r="D644" s="2" t="s">
        <v>765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  <c r="L644" s="19">
        <f>+Recupera_PN_ACUM[[#This Row],[10-06-2020]]-Recupera_PN_ACUM[[#This Row],[09-06-2020]]</f>
        <v>0</v>
      </c>
      <c r="M644" s="19">
        <f>+Recupera_PN_ACUM[[#This Row],[11-06-2020]]-Recupera_PN_ACUM[[#This Row],[10-06-2020]]</f>
        <v>0</v>
      </c>
    </row>
    <row r="645" spans="1:13" ht="14.25">
      <c r="A645">
        <v>80508</v>
      </c>
      <c r="B645" s="2" t="s">
        <v>99</v>
      </c>
      <c r="C645" s="2" t="s">
        <v>134</v>
      </c>
      <c r="D645" s="2" t="s">
        <v>206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  <c r="L645" s="19">
        <f>+Recupera_PN_ACUM[[#This Row],[10-06-2020]]-Recupera_PN_ACUM[[#This Row],[09-06-2020]]</f>
        <v>0</v>
      </c>
      <c r="M645" s="19">
        <f>+Recupera_PN_ACUM[[#This Row],[11-06-2020]]-Recupera_PN_ACUM[[#This Row],[10-06-2020]]</f>
        <v>0</v>
      </c>
    </row>
    <row r="646" spans="1:13" ht="14.25">
      <c r="A646">
        <v>20406</v>
      </c>
      <c r="B646" s="2" t="s">
        <v>212</v>
      </c>
      <c r="C646" s="2" t="s">
        <v>249</v>
      </c>
      <c r="D646" s="2" t="s">
        <v>432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  <c r="L646" s="19">
        <f>+Recupera_PN_ACUM[[#This Row],[10-06-2020]]-Recupera_PN_ACUM[[#This Row],[09-06-2020]]</f>
        <v>0</v>
      </c>
      <c r="M646" s="19">
        <f>+Recupera_PN_ACUM[[#This Row],[11-06-2020]]-Recupera_PN_ACUM[[#This Row],[10-06-2020]]</f>
        <v>0</v>
      </c>
    </row>
    <row r="647" spans="1:13" ht="14.25">
      <c r="A647">
        <v>70312</v>
      </c>
      <c r="B647" s="2" t="s">
        <v>268</v>
      </c>
      <c r="C647" s="2" t="s">
        <v>268</v>
      </c>
      <c r="D647" s="2" t="s">
        <v>766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  <c r="L647" s="19">
        <f>+Recupera_PN_ACUM[[#This Row],[10-06-2020]]-Recupera_PN_ACUM[[#This Row],[09-06-2020]]</f>
        <v>0</v>
      </c>
      <c r="M647" s="19">
        <f>+Recupera_PN_ACUM[[#This Row],[11-06-2020]]-Recupera_PN_ACUM[[#This Row],[10-06-2020]]</f>
        <v>0</v>
      </c>
    </row>
    <row r="648" spans="1:13" ht="24">
      <c r="A648">
        <v>120805</v>
      </c>
      <c r="B648" s="2" t="s">
        <v>191</v>
      </c>
      <c r="C648" s="2" t="s">
        <v>192</v>
      </c>
      <c r="D648" s="2" t="s">
        <v>193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  <c r="L648" s="19">
        <f>+Recupera_PN_ACUM[[#This Row],[10-06-2020]]-Recupera_PN_ACUM[[#This Row],[09-06-2020]]</f>
        <v>0</v>
      </c>
      <c r="M648" s="19">
        <f>+Recupera_PN_ACUM[[#This Row],[11-06-2020]]-Recupera_PN_ACUM[[#This Row],[10-06-2020]]</f>
        <v>0</v>
      </c>
    </row>
    <row r="649" spans="1:13" ht="24">
      <c r="A649">
        <v>100104</v>
      </c>
      <c r="B649" s="2" t="s">
        <v>149</v>
      </c>
      <c r="C649" s="2" t="s">
        <v>149</v>
      </c>
      <c r="D649" s="2" t="s">
        <v>433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  <c r="L649" s="19">
        <f>+Recupera_PN_ACUM[[#This Row],[10-06-2020]]-Recupera_PN_ACUM[[#This Row],[09-06-2020]]</f>
        <v>0</v>
      </c>
      <c r="M649" s="19">
        <f>+Recupera_PN_ACUM[[#This Row],[11-06-2020]]-Recupera_PN_ACUM[[#This Row],[10-06-2020]]</f>
        <v>0</v>
      </c>
    </row>
    <row r="650" spans="1:13" ht="14.25">
      <c r="A650">
        <v>50112</v>
      </c>
      <c r="B650" s="2" t="s">
        <v>151</v>
      </c>
      <c r="C650" s="2" t="s">
        <v>269</v>
      </c>
      <c r="D650" s="2" t="s">
        <v>767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  <c r="L650" s="19">
        <f>+Recupera_PN_ACUM[[#This Row],[10-06-2020]]-Recupera_PN_ACUM[[#This Row],[09-06-2020]]</f>
        <v>0</v>
      </c>
      <c r="M650" s="19">
        <f>+Recupera_PN_ACUM[[#This Row],[11-06-2020]]-Recupera_PN_ACUM[[#This Row],[10-06-2020]]</f>
        <v>0</v>
      </c>
    </row>
    <row r="651" spans="1:13" ht="14.25">
      <c r="A651">
        <v>20610</v>
      </c>
      <c r="B651" s="2" t="s">
        <v>212</v>
      </c>
      <c r="C651" s="2" t="s">
        <v>213</v>
      </c>
      <c r="D651" s="2" t="s">
        <v>768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  <c r="L651" s="19">
        <f>+Recupera_PN_ACUM[[#This Row],[10-06-2020]]-Recupera_PN_ACUM[[#This Row],[09-06-2020]]</f>
        <v>0</v>
      </c>
      <c r="M651" s="19">
        <f>+Recupera_PN_ACUM[[#This Row],[11-06-2020]]-Recupera_PN_ACUM[[#This Row],[10-06-2020]]</f>
        <v>0</v>
      </c>
    </row>
    <row r="652" spans="1:13" ht="24">
      <c r="A652">
        <v>120312</v>
      </c>
      <c r="B652" s="2" t="s">
        <v>191</v>
      </c>
      <c r="C652" s="2" t="s">
        <v>380</v>
      </c>
      <c r="D652" s="2" t="s">
        <v>769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  <c r="L652" s="19">
        <f>+Recupera_PN_ACUM[[#This Row],[10-06-2020]]-Recupera_PN_ACUM[[#This Row],[09-06-2020]]</f>
        <v>0</v>
      </c>
      <c r="M652" s="19">
        <f>+Recupera_PN_ACUM[[#This Row],[11-06-2020]]-Recupera_PN_ACUM[[#This Row],[10-06-2020]]</f>
        <v>0</v>
      </c>
    </row>
    <row r="653" spans="1:13" ht="14.25">
      <c r="A653">
        <v>90608</v>
      </c>
      <c r="B653" s="2" t="s">
        <v>114</v>
      </c>
      <c r="C653" s="2" t="s">
        <v>302</v>
      </c>
      <c r="D653" s="2" t="s">
        <v>770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  <c r="L653" s="19">
        <f>+Recupera_PN_ACUM[[#This Row],[10-06-2020]]-Recupera_PN_ACUM[[#This Row],[09-06-2020]]</f>
        <v>0</v>
      </c>
      <c r="M653" s="19">
        <f>+Recupera_PN_ACUM[[#This Row],[11-06-2020]]-Recupera_PN_ACUM[[#This Row],[10-06-2020]]</f>
        <v>0</v>
      </c>
    </row>
    <row r="654" spans="1:13" ht="14.25">
      <c r="A654">
        <v>80605</v>
      </c>
      <c r="B654" s="2" t="s">
        <v>99</v>
      </c>
      <c r="C654" s="2" t="s">
        <v>471</v>
      </c>
      <c r="D654" s="2" t="s">
        <v>771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  <c r="L654" s="19">
        <f>+Recupera_PN_ACUM[[#This Row],[10-06-2020]]-Recupera_PN_ACUM[[#This Row],[09-06-2020]]</f>
        <v>0</v>
      </c>
      <c r="M654" s="19">
        <f>+Recupera_PN_ACUM[[#This Row],[11-06-2020]]-Recupera_PN_ACUM[[#This Row],[10-06-2020]]</f>
        <v>0</v>
      </c>
    </row>
    <row r="655" spans="1:13" ht="14.25">
      <c r="A655">
        <v>91012</v>
      </c>
      <c r="B655" s="2" t="s">
        <v>114</v>
      </c>
      <c r="C655" s="2" t="s">
        <v>115</v>
      </c>
      <c r="D655" s="2" t="s">
        <v>772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  <c r="L655" s="19">
        <f>+Recupera_PN_ACUM[[#This Row],[10-06-2020]]-Recupera_PN_ACUM[[#This Row],[09-06-2020]]</f>
        <v>0</v>
      </c>
      <c r="M655" s="19">
        <f>+Recupera_PN_ACUM[[#This Row],[11-06-2020]]-Recupera_PN_ACUM[[#This Row],[10-06-2020]]</f>
        <v>0</v>
      </c>
    </row>
    <row r="656" spans="1:13" ht="14.25">
      <c r="A656">
        <v>90704</v>
      </c>
      <c r="B656" s="2" t="s">
        <v>114</v>
      </c>
      <c r="C656" s="2" t="s">
        <v>363</v>
      </c>
      <c r="D656" s="2" t="s">
        <v>773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  <c r="L656" s="19">
        <f>+Recupera_PN_ACUM[[#This Row],[10-06-2020]]-Recupera_PN_ACUM[[#This Row],[09-06-2020]]</f>
        <v>0</v>
      </c>
      <c r="M656" s="19">
        <f>+Recupera_PN_ACUM[[#This Row],[11-06-2020]]-Recupera_PN_ACUM[[#This Row],[10-06-2020]]</f>
        <v>0</v>
      </c>
    </row>
    <row r="657" spans="1:13" ht="24">
      <c r="A657">
        <v>120905</v>
      </c>
      <c r="B657" s="2" t="s">
        <v>191</v>
      </c>
      <c r="C657" s="2" t="s">
        <v>449</v>
      </c>
      <c r="D657" s="2" t="s">
        <v>774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  <c r="L657" s="19">
        <f>+Recupera_PN_ACUM[[#This Row],[10-06-2020]]-Recupera_PN_ACUM[[#This Row],[09-06-2020]]</f>
        <v>0</v>
      </c>
      <c r="M657" s="19">
        <f>+Recupera_PN_ACUM[[#This Row],[11-06-2020]]-Recupera_PN_ACUM[[#This Row],[10-06-2020]]</f>
        <v>0</v>
      </c>
    </row>
    <row r="658" spans="1:13" ht="14.25">
      <c r="A658">
        <v>10405</v>
      </c>
      <c r="B658" s="2" t="s">
        <v>163</v>
      </c>
      <c r="C658" s="2" t="s">
        <v>273</v>
      </c>
      <c r="D658" s="2" t="s">
        <v>434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  <c r="L658" s="19">
        <f>+Recupera_PN_ACUM[[#This Row],[10-06-2020]]-Recupera_PN_ACUM[[#This Row],[09-06-2020]]</f>
        <v>0</v>
      </c>
      <c r="M658" s="19">
        <f>+Recupera_PN_ACUM[[#This Row],[11-06-2020]]-Recupera_PN_ACUM[[#This Row],[10-06-2020]]</f>
        <v>0</v>
      </c>
    </row>
    <row r="659" spans="1:13" ht="14.25">
      <c r="A659">
        <v>10406</v>
      </c>
      <c r="B659" s="2" t="s">
        <v>163</v>
      </c>
      <c r="C659" s="2" t="s">
        <v>273</v>
      </c>
      <c r="D659" s="2" t="s">
        <v>372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  <c r="L659" s="19">
        <f>+Recupera_PN_ACUM[[#This Row],[10-06-2020]]-Recupera_PN_ACUM[[#This Row],[09-06-2020]]</f>
        <v>0</v>
      </c>
      <c r="M659" s="19">
        <f>+Recupera_PN_ACUM[[#This Row],[11-06-2020]]-Recupera_PN_ACUM[[#This Row],[10-06-2020]]</f>
        <v>0</v>
      </c>
    </row>
    <row r="660" spans="1:13" ht="14.25">
      <c r="A660">
        <v>70223</v>
      </c>
      <c r="B660" s="2" t="s">
        <v>268</v>
      </c>
      <c r="C660" s="2" t="s">
        <v>348</v>
      </c>
      <c r="D660" s="2" t="s">
        <v>775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  <c r="L660" s="19">
        <f>+Recupera_PN_ACUM[[#This Row],[10-06-2020]]-Recupera_PN_ACUM[[#This Row],[09-06-2020]]</f>
        <v>0</v>
      </c>
      <c r="M660" s="19">
        <f>+Recupera_PN_ACUM[[#This Row],[11-06-2020]]-Recupera_PN_ACUM[[#This Row],[10-06-2020]]</f>
        <v>0</v>
      </c>
    </row>
    <row r="661" spans="1:13" ht="14.25">
      <c r="A661">
        <v>70224</v>
      </c>
      <c r="B661" s="2" t="s">
        <v>268</v>
      </c>
      <c r="C661" s="2" t="s">
        <v>348</v>
      </c>
      <c r="D661" s="2" t="s">
        <v>776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  <c r="L661" s="19">
        <f>+Recupera_PN_ACUM[[#This Row],[10-06-2020]]-Recupera_PN_ACUM[[#This Row],[09-06-2020]]</f>
        <v>0</v>
      </c>
      <c r="M661" s="19">
        <f>+Recupera_PN_ACUM[[#This Row],[11-06-2020]]-Recupera_PN_ACUM[[#This Row],[10-06-2020]]</f>
        <v>0</v>
      </c>
    </row>
    <row r="662" spans="1:13" ht="14.25">
      <c r="A662">
        <v>41309</v>
      </c>
      <c r="B662" s="2" t="s">
        <v>154</v>
      </c>
      <c r="C662" s="2" t="s">
        <v>441</v>
      </c>
      <c r="D662" s="2" t="s">
        <v>777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  <c r="L662" s="19">
        <f>+Recupera_PN_ACUM[[#This Row],[10-06-2020]]-Recupera_PN_ACUM[[#This Row],[09-06-2020]]</f>
        <v>0</v>
      </c>
      <c r="M662" s="19">
        <f>+Recupera_PN_ACUM[[#This Row],[11-06-2020]]-Recupera_PN_ACUM[[#This Row],[10-06-2020]]</f>
        <v>0</v>
      </c>
    </row>
    <row r="663" spans="1:13" ht="14.25">
      <c r="A663">
        <v>130105</v>
      </c>
      <c r="B663" s="2" t="s">
        <v>102</v>
      </c>
      <c r="C663" s="2" t="s">
        <v>103</v>
      </c>
      <c r="D663" s="2" t="s">
        <v>120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  <c r="L663" s="19">
        <f>+Recupera_PN_ACUM[[#This Row],[10-06-2020]]-Recupera_PN_ACUM[[#This Row],[09-06-2020]]</f>
        <v>0</v>
      </c>
      <c r="M663" s="19">
        <f>+Recupera_PN_ACUM[[#This Row],[11-06-2020]]-Recupera_PN_ACUM[[#This Row],[10-06-2020]]</f>
        <v>0</v>
      </c>
    </row>
    <row r="664" spans="1:13" ht="14.25">
      <c r="A664">
        <v>81005</v>
      </c>
      <c r="B664" s="2" t="s">
        <v>99</v>
      </c>
      <c r="C664" s="2" t="s">
        <v>106</v>
      </c>
      <c r="D664" s="2" t="s">
        <v>162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  <c r="L664" s="19">
        <f>+Recupera_PN_ACUM[[#This Row],[10-06-2020]]-Recupera_PN_ACUM[[#This Row],[09-06-2020]]</f>
        <v>0</v>
      </c>
      <c r="M664" s="19">
        <f>+Recupera_PN_ACUM[[#This Row],[11-06-2020]]-Recupera_PN_ACUM[[#This Row],[10-06-2020]]</f>
        <v>0</v>
      </c>
    </row>
    <row r="665" spans="1:13" ht="14.25">
      <c r="A665">
        <v>30508</v>
      </c>
      <c r="B665" s="2" t="s">
        <v>144</v>
      </c>
      <c r="C665" s="2" t="s">
        <v>410</v>
      </c>
      <c r="D665" s="2" t="s">
        <v>778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  <c r="L665" s="19">
        <f>+Recupera_PN_ACUM[[#This Row],[10-06-2020]]-Recupera_PN_ACUM[[#This Row],[09-06-2020]]</f>
        <v>0</v>
      </c>
      <c r="M665" s="19">
        <f>+Recupera_PN_ACUM[[#This Row],[11-06-2020]]-Recupera_PN_ACUM[[#This Row],[10-06-2020]]</f>
        <v>0</v>
      </c>
    </row>
    <row r="666" spans="1:13" ht="14.25">
      <c r="A666">
        <v>90511</v>
      </c>
      <c r="B666" s="2" t="s">
        <v>114</v>
      </c>
      <c r="C666" s="2" t="s">
        <v>308</v>
      </c>
      <c r="D666" s="2" t="s">
        <v>779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  <c r="L666" s="19">
        <f>+Recupera_PN_ACUM[[#This Row],[10-06-2020]]-Recupera_PN_ACUM[[#This Row],[09-06-2020]]</f>
        <v>0</v>
      </c>
      <c r="M666" s="19">
        <f>+Recupera_PN_ACUM[[#This Row],[11-06-2020]]-Recupera_PN_ACUM[[#This Row],[10-06-2020]]</f>
        <v>0</v>
      </c>
    </row>
    <row r="667" spans="1:13" ht="14.25">
      <c r="A667">
        <v>130311</v>
      </c>
      <c r="B667" s="2" t="s">
        <v>102</v>
      </c>
      <c r="C667" s="2" t="s">
        <v>222</v>
      </c>
      <c r="D667" s="2" t="s">
        <v>443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  <c r="L667" s="19">
        <f>+Recupera_PN_ACUM[[#This Row],[10-06-2020]]-Recupera_PN_ACUM[[#This Row],[09-06-2020]]</f>
        <v>0</v>
      </c>
      <c r="M667" s="19">
        <f>+Recupera_PN_ACUM[[#This Row],[11-06-2020]]-Recupera_PN_ACUM[[#This Row],[10-06-2020]]</f>
        <v>0</v>
      </c>
    </row>
    <row r="668" spans="1:13" ht="14.25">
      <c r="A668">
        <v>70314</v>
      </c>
      <c r="B668" s="2" t="s">
        <v>268</v>
      </c>
      <c r="C668" s="2" t="s">
        <v>268</v>
      </c>
      <c r="D668" s="2" t="s">
        <v>780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  <c r="L668" s="19">
        <f>+Recupera_PN_ACUM[[#This Row],[10-06-2020]]-Recupera_PN_ACUM[[#This Row],[09-06-2020]]</f>
        <v>0</v>
      </c>
      <c r="M668" s="19">
        <f>+Recupera_PN_ACUM[[#This Row],[11-06-2020]]-Recupera_PN_ACUM[[#This Row],[10-06-2020]]</f>
        <v>0</v>
      </c>
    </row>
    <row r="669" spans="1:13" ht="14.25">
      <c r="A669">
        <v>130312</v>
      </c>
      <c r="B669" s="2" t="s">
        <v>102</v>
      </c>
      <c r="C669" s="2" t="s">
        <v>222</v>
      </c>
      <c r="D669" s="2" t="s">
        <v>241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  <c r="L669" s="19">
        <f>+Recupera_PN_ACUM[[#This Row],[10-06-2020]]-Recupera_PN_ACUM[[#This Row],[09-06-2020]]</f>
        <v>0</v>
      </c>
      <c r="M669" s="19">
        <f>+Recupera_PN_ACUM[[#This Row],[11-06-2020]]-Recupera_PN_ACUM[[#This Row],[10-06-2020]]</f>
        <v>0</v>
      </c>
    </row>
    <row r="670" spans="1:13" ht="14.25">
      <c r="A670">
        <v>20407</v>
      </c>
      <c r="B670" s="2" t="s">
        <v>212</v>
      </c>
      <c r="C670" s="2" t="s">
        <v>249</v>
      </c>
      <c r="D670" s="2" t="s">
        <v>295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  <c r="L670" s="19">
        <f>+Recupera_PN_ACUM[[#This Row],[10-06-2020]]-Recupera_PN_ACUM[[#This Row],[09-06-2020]]</f>
        <v>0</v>
      </c>
      <c r="M670" s="19">
        <f>+Recupera_PN_ACUM[[#This Row],[11-06-2020]]-Recupera_PN_ACUM[[#This Row],[10-06-2020]]</f>
        <v>0</v>
      </c>
    </row>
    <row r="671" spans="1:13" ht="14.25">
      <c r="A671">
        <v>20107</v>
      </c>
      <c r="B671" s="2" t="s">
        <v>212</v>
      </c>
      <c r="C671" s="2" t="s">
        <v>219</v>
      </c>
      <c r="D671" s="2" t="s">
        <v>781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  <c r="L671" s="19">
        <f>+Recupera_PN_ACUM[[#This Row],[10-06-2020]]-Recupera_PN_ACUM[[#This Row],[09-06-2020]]</f>
        <v>0</v>
      </c>
      <c r="M671" s="19">
        <f>+Recupera_PN_ACUM[[#This Row],[11-06-2020]]-Recupera_PN_ACUM[[#This Row],[10-06-2020]]</f>
        <v>0</v>
      </c>
    </row>
    <row r="672" spans="1:13" ht="14.25">
      <c r="A672">
        <v>130106</v>
      </c>
      <c r="B672" s="2" t="s">
        <v>102</v>
      </c>
      <c r="C672" s="2" t="s">
        <v>103</v>
      </c>
      <c r="D672" s="2" t="s">
        <v>108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  <c r="L672" s="19">
        <f>+Recupera_PN_ACUM[[#This Row],[10-06-2020]]-Recupera_PN_ACUM[[#This Row],[09-06-2020]]</f>
        <v>0</v>
      </c>
      <c r="M672" s="19">
        <f>+Recupera_PN_ACUM[[#This Row],[11-06-2020]]-Recupera_PN_ACUM[[#This Row],[10-06-2020]]</f>
        <v>0</v>
      </c>
    </row>
    <row r="673" spans="1:13" ht="14.25">
      <c r="A673">
        <v>41401</v>
      </c>
      <c r="B673" s="2" t="s">
        <v>154</v>
      </c>
      <c r="C673" s="2" t="s">
        <v>373</v>
      </c>
      <c r="D673" s="2" t="s">
        <v>374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  <c r="L673" s="19">
        <f>+Recupera_PN_ACUM[[#This Row],[10-06-2020]]-Recupera_PN_ACUM[[#This Row],[09-06-2020]]</f>
        <v>0</v>
      </c>
      <c r="M673" s="19">
        <f>+Recupera_PN_ACUM[[#This Row],[11-06-2020]]-Recupera_PN_ACUM[[#This Row],[10-06-2020]]</f>
        <v>0</v>
      </c>
    </row>
    <row r="674" spans="1:13" ht="14.25">
      <c r="A674">
        <v>50206</v>
      </c>
      <c r="B674" s="2" t="s">
        <v>151</v>
      </c>
      <c r="C674" s="2" t="s">
        <v>152</v>
      </c>
      <c r="D674" s="2" t="s">
        <v>782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  <c r="L674" s="19">
        <f>+Recupera_PN_ACUM[[#This Row],[10-06-2020]]-Recupera_PN_ACUM[[#This Row],[09-06-2020]]</f>
        <v>0</v>
      </c>
      <c r="M674" s="19">
        <f>+Recupera_PN_ACUM[[#This Row],[11-06-2020]]-Recupera_PN_ACUM[[#This Row],[10-06-2020]]</f>
        <v>0</v>
      </c>
    </row>
    <row r="675" spans="1:13" ht="14.25">
      <c r="A675">
        <v>50207</v>
      </c>
      <c r="B675" s="2" t="s">
        <v>151</v>
      </c>
      <c r="C675" s="2" t="s">
        <v>152</v>
      </c>
      <c r="D675" s="2" t="s">
        <v>153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  <c r="L675" s="19">
        <f>+Recupera_PN_ACUM[[#This Row],[10-06-2020]]-Recupera_PN_ACUM[[#This Row],[09-06-2020]]</f>
        <v>0</v>
      </c>
      <c r="M675" s="19">
        <f>+Recupera_PN_ACUM[[#This Row],[11-06-2020]]-Recupera_PN_ACUM[[#This Row],[10-06-2020]]</f>
        <v>0</v>
      </c>
    </row>
    <row r="676" spans="1:13" ht="14.25">
      <c r="A676">
        <v>50317</v>
      </c>
      <c r="B676" s="2" t="s">
        <v>151</v>
      </c>
      <c r="C676" s="2" t="s">
        <v>181</v>
      </c>
      <c r="D676" s="2" t="s">
        <v>783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  <c r="L676" s="19">
        <f>+Recupera_PN_ACUM[[#This Row],[10-06-2020]]-Recupera_PN_ACUM[[#This Row],[09-06-2020]]</f>
        <v>0</v>
      </c>
      <c r="M676" s="19">
        <f>+Recupera_PN_ACUM[[#This Row],[11-06-2020]]-Recupera_PN_ACUM[[#This Row],[10-06-2020]]</f>
        <v>0</v>
      </c>
    </row>
    <row r="677" spans="1:13" ht="14.25">
      <c r="A677">
        <v>90512</v>
      </c>
      <c r="B677" s="2" t="s">
        <v>114</v>
      </c>
      <c r="C677" s="2" t="s">
        <v>308</v>
      </c>
      <c r="D677" s="2" t="s">
        <v>784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  <c r="L677" s="19">
        <f>+Recupera_PN_ACUM[[#This Row],[10-06-2020]]-Recupera_PN_ACUM[[#This Row],[09-06-2020]]</f>
        <v>0</v>
      </c>
      <c r="M677" s="19">
        <f>+Recupera_PN_ACUM[[#This Row],[11-06-2020]]-Recupera_PN_ACUM[[#This Row],[10-06-2020]]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N707"/>
  <sheetViews>
    <sheetView showGridLines="0" workbookViewId="0">
      <pane xSplit="4" topLeftCell="E1" activePane="topRight" state="frozen"/>
      <selection pane="topRight" activeCell="D135" sqref="D135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4" ht="15.75">
      <c r="E2" s="11">
        <f>SUM(Muertes_PN_ACUM[Fallecidos])</f>
        <v>420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  <c r="M2" s="11">
        <f>SUM(Muertes_PN_ACUM[10-06-2020])</f>
        <v>401</v>
      </c>
      <c r="N2" s="11">
        <f>SUM(Muertes_PN_ACUM[11-06-2020])</f>
        <v>418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802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792</v>
      </c>
      <c r="K3" s="7" t="s">
        <v>793</v>
      </c>
      <c r="L3" s="7" t="s">
        <v>794</v>
      </c>
      <c r="M3" s="7" t="s">
        <v>795</v>
      </c>
      <c r="N3" s="7" t="s">
        <v>796</v>
      </c>
    </row>
    <row r="4" spans="1:14">
      <c r="A4" s="25">
        <v>80821</v>
      </c>
      <c r="B4" s="22" t="s">
        <v>99</v>
      </c>
      <c r="C4" s="22" t="s">
        <v>99</v>
      </c>
      <c r="D4" s="22" t="s">
        <v>105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  <c r="M4" s="10">
        <v>18</v>
      </c>
      <c r="N4" s="10">
        <v>18</v>
      </c>
    </row>
    <row r="5" spans="1:14">
      <c r="A5" s="25">
        <v>30202</v>
      </c>
      <c r="B5" s="22" t="s">
        <v>144</v>
      </c>
      <c r="C5" s="22" t="s">
        <v>414</v>
      </c>
      <c r="D5" s="22" t="s">
        <v>445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  <c r="M5" s="10"/>
      <c r="N5" s="10"/>
    </row>
    <row r="6" spans="1:14">
      <c r="A6" s="25">
        <v>70313</v>
      </c>
      <c r="B6" s="22" t="s">
        <v>268</v>
      </c>
      <c r="C6" s="22" t="s">
        <v>268</v>
      </c>
      <c r="D6" s="22" t="s">
        <v>446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  <c r="M6" s="10"/>
      <c r="N6" s="10"/>
    </row>
    <row r="7" spans="1:14">
      <c r="A7" s="25">
        <v>120502</v>
      </c>
      <c r="B7" s="22" t="s">
        <v>191</v>
      </c>
      <c r="C7" s="22" t="s">
        <v>447</v>
      </c>
      <c r="D7" s="22" t="s">
        <v>448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  <c r="M7" s="10"/>
      <c r="N7" s="10"/>
    </row>
    <row r="8" spans="1:14">
      <c r="A8" s="25">
        <v>50313</v>
      </c>
      <c r="B8" s="22" t="s">
        <v>151</v>
      </c>
      <c r="C8" s="22" t="s">
        <v>181</v>
      </c>
      <c r="D8" s="22" t="s">
        <v>378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  <c r="M8" s="10"/>
      <c r="N8" s="10"/>
    </row>
    <row r="9" spans="1:14">
      <c r="A9" s="25">
        <v>20101</v>
      </c>
      <c r="B9" s="22" t="s">
        <v>212</v>
      </c>
      <c r="C9" s="22" t="s">
        <v>219</v>
      </c>
      <c r="D9" s="22" t="s">
        <v>220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  <c r="M9" s="10"/>
      <c r="N9" s="10">
        <v>1</v>
      </c>
    </row>
    <row r="10" spans="1:14">
      <c r="A10" s="25">
        <v>100102</v>
      </c>
      <c r="B10" s="22" t="s">
        <v>149</v>
      </c>
      <c r="C10" s="22" t="s">
        <v>149</v>
      </c>
      <c r="D10" s="22" t="s">
        <v>166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  <c r="M10" s="10">
        <v>4</v>
      </c>
      <c r="N10" s="10">
        <v>4</v>
      </c>
    </row>
    <row r="11" spans="1:14">
      <c r="A11" s="25">
        <v>40101</v>
      </c>
      <c r="B11" s="22" t="s">
        <v>154</v>
      </c>
      <c r="C11" s="22" t="s">
        <v>155</v>
      </c>
      <c r="D11" s="22" t="s">
        <v>251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  <c r="M11" s="10"/>
      <c r="N11" s="10"/>
    </row>
    <row r="12" spans="1:14">
      <c r="A12" s="25">
        <v>80822</v>
      </c>
      <c r="B12" s="22" t="s">
        <v>99</v>
      </c>
      <c r="C12" s="22" t="s">
        <v>99</v>
      </c>
      <c r="D12" s="22" t="s">
        <v>123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</row>
    <row r="13" spans="1:14">
      <c r="A13" s="25">
        <v>10401</v>
      </c>
      <c r="B13" s="22" t="s">
        <v>163</v>
      </c>
      <c r="C13" s="22" t="s">
        <v>273</v>
      </c>
      <c r="D13" s="22" t="s">
        <v>274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  <c r="M13" s="10"/>
      <c r="N13" s="10"/>
    </row>
    <row r="14" spans="1:14" ht="24">
      <c r="A14" s="25">
        <v>120902</v>
      </c>
      <c r="B14" s="22" t="s">
        <v>191</v>
      </c>
      <c r="C14" s="22" t="s">
        <v>449</v>
      </c>
      <c r="D14" s="22" t="s">
        <v>450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  <c r="M14" s="10"/>
      <c r="N14" s="10"/>
    </row>
    <row r="15" spans="1:14">
      <c r="A15" s="25">
        <v>40404</v>
      </c>
      <c r="B15" s="22" t="s">
        <v>154</v>
      </c>
      <c r="C15" s="22" t="s">
        <v>234</v>
      </c>
      <c r="D15" s="22" t="s">
        <v>235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  <c r="M15" s="10"/>
      <c r="N15" s="10"/>
    </row>
    <row r="16" spans="1:14">
      <c r="A16" s="25">
        <v>120302</v>
      </c>
      <c r="B16" s="22" t="s">
        <v>191</v>
      </c>
      <c r="C16" s="22" t="s">
        <v>380</v>
      </c>
      <c r="D16" s="22" t="s">
        <v>451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  <c r="M16" s="10"/>
      <c r="N16" s="10"/>
    </row>
    <row r="17" spans="1:14">
      <c r="A17" s="25">
        <v>120503</v>
      </c>
      <c r="B17" s="22" t="s">
        <v>191</v>
      </c>
      <c r="C17" s="22" t="s">
        <v>447</v>
      </c>
      <c r="D17" s="22" t="s">
        <v>452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  <c r="M17" s="10"/>
      <c r="N17" s="10"/>
    </row>
    <row r="18" spans="1:14">
      <c r="A18" s="25">
        <v>70702</v>
      </c>
      <c r="B18" s="22" t="s">
        <v>268</v>
      </c>
      <c r="C18" s="22" t="s">
        <v>453</v>
      </c>
      <c r="D18" s="22" t="s">
        <v>454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  <c r="M18" s="10"/>
      <c r="N18" s="10"/>
    </row>
    <row r="19" spans="1:14">
      <c r="A19" s="25">
        <v>130703</v>
      </c>
      <c r="B19" s="22" t="s">
        <v>102</v>
      </c>
      <c r="C19" s="22" t="s">
        <v>138</v>
      </c>
      <c r="D19" s="22" t="s">
        <v>293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  <c r="M19" s="10"/>
      <c r="N19" s="10"/>
    </row>
    <row r="20" spans="1:14">
      <c r="A20" s="25">
        <v>81001</v>
      </c>
      <c r="B20" s="22" t="s">
        <v>99</v>
      </c>
      <c r="C20" s="22" t="s">
        <v>106</v>
      </c>
      <c r="D20" s="22" t="s">
        <v>124</v>
      </c>
      <c r="E20" s="14">
        <f t="shared" si="0"/>
        <v>10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  <c r="M20" s="10">
        <v>9</v>
      </c>
      <c r="N20" s="10">
        <v>10</v>
      </c>
    </row>
    <row r="21" spans="1:14">
      <c r="A21" s="26">
        <v>80814</v>
      </c>
      <c r="B21" s="46" t="s">
        <v>99</v>
      </c>
      <c r="C21" s="46" t="s">
        <v>99</v>
      </c>
      <c r="D21" s="46" t="s">
        <v>127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  <c r="M21" s="10">
        <v>7</v>
      </c>
      <c r="N21" s="10">
        <v>7</v>
      </c>
    </row>
    <row r="22" spans="1:14">
      <c r="A22" s="25">
        <v>20201</v>
      </c>
      <c r="B22" s="46" t="s">
        <v>212</v>
      </c>
      <c r="C22" s="46" t="s">
        <v>217</v>
      </c>
      <c r="D22" s="46" t="s">
        <v>247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  <c r="M22" s="10"/>
      <c r="N22" s="10"/>
    </row>
    <row r="23" spans="1:14">
      <c r="A23" s="25">
        <v>91202</v>
      </c>
      <c r="B23" s="46" t="s">
        <v>114</v>
      </c>
      <c r="C23" s="46" t="s">
        <v>242</v>
      </c>
      <c r="D23" s="46" t="s">
        <v>455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  <c r="M23" s="10"/>
      <c r="N23" s="10"/>
    </row>
    <row r="24" spans="1:14">
      <c r="A24" s="25">
        <v>81006</v>
      </c>
      <c r="B24" s="46" t="s">
        <v>99</v>
      </c>
      <c r="C24" s="46" t="s">
        <v>106</v>
      </c>
      <c r="D24" s="46" t="s">
        <v>121</v>
      </c>
      <c r="E24" s="47">
        <f t="shared" si="0"/>
        <v>6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  <c r="M24" s="10">
        <v>5</v>
      </c>
      <c r="N24" s="10">
        <v>6</v>
      </c>
    </row>
    <row r="25" spans="1:14">
      <c r="A25" s="26">
        <v>130704</v>
      </c>
      <c r="B25" s="46" t="s">
        <v>102</v>
      </c>
      <c r="C25" s="46" t="s">
        <v>138</v>
      </c>
      <c r="D25" s="46" t="s">
        <v>336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  <c r="M25" s="10"/>
      <c r="N25" s="10"/>
    </row>
    <row r="26" spans="1:14">
      <c r="A26" s="26">
        <v>130101</v>
      </c>
      <c r="B26" s="46" t="s">
        <v>102</v>
      </c>
      <c r="C26" s="46" t="s">
        <v>103</v>
      </c>
      <c r="D26" s="46" t="s">
        <v>104</v>
      </c>
      <c r="E26" s="47">
        <f t="shared" si="0"/>
        <v>26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  <c r="M26" s="10">
        <v>25</v>
      </c>
      <c r="N26" s="10">
        <v>26</v>
      </c>
    </row>
    <row r="27" spans="1:14">
      <c r="A27" s="25">
        <v>40502</v>
      </c>
      <c r="B27" s="22" t="s">
        <v>154</v>
      </c>
      <c r="C27" s="22" t="s">
        <v>236</v>
      </c>
      <c r="D27" s="22" t="s">
        <v>256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  <c r="M27" s="10"/>
      <c r="N27" s="10">
        <v>0</v>
      </c>
    </row>
    <row r="28" spans="1:14">
      <c r="A28" s="25">
        <v>90101</v>
      </c>
      <c r="B28" s="22" t="s">
        <v>114</v>
      </c>
      <c r="C28" s="22" t="s">
        <v>197</v>
      </c>
      <c r="D28" s="22" t="s">
        <v>198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  <c r="M28" s="10"/>
      <c r="N28" s="10">
        <v>0</v>
      </c>
    </row>
    <row r="29" spans="1:14">
      <c r="A29" s="25">
        <v>40204</v>
      </c>
      <c r="B29" s="22" t="s">
        <v>154</v>
      </c>
      <c r="C29" s="22" t="s">
        <v>195</v>
      </c>
      <c r="D29" s="22" t="s">
        <v>227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  <c r="M29" s="10"/>
      <c r="N29" s="10">
        <v>0</v>
      </c>
    </row>
    <row r="30" spans="1:14">
      <c r="A30" s="25">
        <v>40302</v>
      </c>
      <c r="B30" s="22" t="s">
        <v>154</v>
      </c>
      <c r="C30" s="22" t="s">
        <v>253</v>
      </c>
      <c r="D30" s="22" t="s">
        <v>317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  <c r="M30" s="10"/>
      <c r="N30" s="10">
        <v>0</v>
      </c>
    </row>
    <row r="31" spans="1:14">
      <c r="A31" s="25">
        <v>120702</v>
      </c>
      <c r="B31" s="22" t="s">
        <v>191</v>
      </c>
      <c r="C31" s="22" t="s">
        <v>296</v>
      </c>
      <c r="D31" s="22" t="s">
        <v>456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  <c r="M31" s="10"/>
      <c r="N31" s="10">
        <v>0</v>
      </c>
    </row>
    <row r="32" spans="1:14">
      <c r="A32" s="25">
        <v>70402</v>
      </c>
      <c r="B32" s="22" t="s">
        <v>268</v>
      </c>
      <c r="C32" s="22" t="s">
        <v>328</v>
      </c>
      <c r="D32" s="22" t="s">
        <v>379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  <c r="M32" s="10"/>
      <c r="N32" s="10">
        <v>0</v>
      </c>
    </row>
    <row r="33" spans="1:14">
      <c r="A33" s="25">
        <v>91102</v>
      </c>
      <c r="B33" s="22" t="s">
        <v>114</v>
      </c>
      <c r="C33" s="22" t="s">
        <v>186</v>
      </c>
      <c r="D33" s="22" t="s">
        <v>379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  <c r="M33" s="10"/>
      <c r="N33" s="10">
        <v>0</v>
      </c>
    </row>
    <row r="34" spans="1:14">
      <c r="A34" s="25">
        <v>10306</v>
      </c>
      <c r="B34" s="22" t="s">
        <v>163</v>
      </c>
      <c r="C34" s="22" t="s">
        <v>167</v>
      </c>
      <c r="D34" s="22" t="s">
        <v>318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  <c r="M34" s="10"/>
      <c r="N34" s="10">
        <v>0</v>
      </c>
    </row>
    <row r="35" spans="1:14">
      <c r="A35" s="25">
        <v>70202</v>
      </c>
      <c r="B35" s="22" t="s">
        <v>268</v>
      </c>
      <c r="C35" s="22" t="s">
        <v>348</v>
      </c>
      <c r="D35" s="22" t="s">
        <v>457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  <c r="M35" s="10"/>
      <c r="N35" s="10">
        <v>0</v>
      </c>
    </row>
    <row r="36" spans="1:14">
      <c r="A36" s="25">
        <v>70403</v>
      </c>
      <c r="B36" s="22" t="s">
        <v>268</v>
      </c>
      <c r="C36" s="22" t="s">
        <v>328</v>
      </c>
      <c r="D36" s="22" t="s">
        <v>458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  <c r="M36" s="10"/>
      <c r="N36" s="10">
        <v>0</v>
      </c>
    </row>
    <row r="37" spans="1:14">
      <c r="A37" s="25">
        <v>120303</v>
      </c>
      <c r="B37" s="22" t="s">
        <v>191</v>
      </c>
      <c r="C37" s="22" t="s">
        <v>380</v>
      </c>
      <c r="D37" s="22" t="s">
        <v>381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  <c r="M37" s="10"/>
      <c r="N37" s="10">
        <v>0</v>
      </c>
    </row>
    <row r="38" spans="1:14">
      <c r="A38" s="25">
        <v>90202</v>
      </c>
      <c r="B38" s="22" t="s">
        <v>114</v>
      </c>
      <c r="C38" s="22" t="s">
        <v>435</v>
      </c>
      <c r="D38" s="22" t="s">
        <v>459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  <c r="M38" s="10"/>
      <c r="N38" s="10">
        <v>0</v>
      </c>
    </row>
    <row r="39" spans="1:14">
      <c r="A39" s="25">
        <v>10213</v>
      </c>
      <c r="B39" s="22" t="s">
        <v>163</v>
      </c>
      <c r="C39" s="22" t="s">
        <v>164</v>
      </c>
      <c r="D39" s="22" t="s">
        <v>252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  <c r="M39" s="10"/>
      <c r="N39" s="10">
        <v>0</v>
      </c>
    </row>
    <row r="40" spans="1:14">
      <c r="A40" s="25">
        <v>10403</v>
      </c>
      <c r="B40" s="22" t="s">
        <v>163</v>
      </c>
      <c r="C40" s="22" t="s">
        <v>273</v>
      </c>
      <c r="D40" s="22" t="s">
        <v>337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  <c r="M40" s="10"/>
      <c r="N40" s="10">
        <v>0</v>
      </c>
    </row>
    <row r="41" spans="1:14">
      <c r="A41" s="25">
        <v>130701</v>
      </c>
      <c r="B41" s="22" t="s">
        <v>102</v>
      </c>
      <c r="C41" s="22" t="s">
        <v>138</v>
      </c>
      <c r="D41" s="22" t="s">
        <v>170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</row>
    <row r="42" spans="1:14">
      <c r="A42" s="25">
        <v>130702</v>
      </c>
      <c r="B42" s="22" t="s">
        <v>102</v>
      </c>
      <c r="C42" s="22" t="s">
        <v>138</v>
      </c>
      <c r="D42" s="22" t="s">
        <v>147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  <c r="M42" s="10">
        <v>5</v>
      </c>
      <c r="N42" s="10">
        <v>5</v>
      </c>
    </row>
    <row r="43" spans="1:14">
      <c r="A43" s="25">
        <v>10402</v>
      </c>
      <c r="B43" s="22" t="s">
        <v>163</v>
      </c>
      <c r="C43" s="22" t="s">
        <v>273</v>
      </c>
      <c r="D43" s="22" t="s">
        <v>460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  <c r="M43" s="10"/>
      <c r="N43" s="10">
        <v>0</v>
      </c>
    </row>
    <row r="44" spans="1:14">
      <c r="A44" s="25">
        <v>30101</v>
      </c>
      <c r="B44" s="22" t="s">
        <v>144</v>
      </c>
      <c r="C44" s="22" t="s">
        <v>144</v>
      </c>
      <c r="D44" s="22" t="s">
        <v>230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  <c r="M44" s="10">
        <v>1</v>
      </c>
      <c r="N44" s="10">
        <v>1</v>
      </c>
    </row>
    <row r="45" spans="1:14">
      <c r="A45" s="25">
        <v>30102</v>
      </c>
      <c r="B45" s="22" t="s">
        <v>144</v>
      </c>
      <c r="C45" s="22" t="s">
        <v>144</v>
      </c>
      <c r="D45" s="22" t="s">
        <v>228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</row>
    <row r="46" spans="1:14">
      <c r="A46" s="25">
        <v>20105</v>
      </c>
      <c r="B46" s="22" t="s">
        <v>212</v>
      </c>
      <c r="C46" s="22" t="s">
        <v>219</v>
      </c>
      <c r="D46" s="22" t="s">
        <v>282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  <c r="M46" s="10"/>
      <c r="N46" s="10">
        <v>0</v>
      </c>
    </row>
    <row r="47" spans="1:14">
      <c r="A47" s="25">
        <v>10102</v>
      </c>
      <c r="B47" s="22" t="s">
        <v>163</v>
      </c>
      <c r="C47" s="22" t="s">
        <v>163</v>
      </c>
      <c r="D47" s="22" t="s">
        <v>461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  <c r="M47" s="10"/>
      <c r="N47" s="10">
        <v>0</v>
      </c>
    </row>
    <row r="48" spans="1:14">
      <c r="A48" s="25">
        <v>70203</v>
      </c>
      <c r="B48" s="22" t="s">
        <v>268</v>
      </c>
      <c r="C48" s="22" t="s">
        <v>348</v>
      </c>
      <c r="D48" s="22" t="s">
        <v>462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  <c r="M48" s="10"/>
      <c r="N48" s="10">
        <v>0</v>
      </c>
    </row>
    <row r="49" spans="1:14">
      <c r="A49" s="25">
        <v>130402</v>
      </c>
      <c r="B49" s="22" t="s">
        <v>102</v>
      </c>
      <c r="C49" s="22" t="s">
        <v>259</v>
      </c>
      <c r="D49" s="22" t="s">
        <v>316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  <c r="M49" s="10"/>
      <c r="N49" s="10">
        <v>0</v>
      </c>
    </row>
    <row r="50" spans="1:14">
      <c r="A50" s="25">
        <v>81007</v>
      </c>
      <c r="B50" s="22" t="s">
        <v>99</v>
      </c>
      <c r="C50" s="22" t="s">
        <v>106</v>
      </c>
      <c r="D50" s="22" t="s">
        <v>113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  <c r="M50" s="10">
        <v>4</v>
      </c>
      <c r="N50" s="10">
        <v>4</v>
      </c>
    </row>
    <row r="51" spans="1:14">
      <c r="A51" s="25">
        <v>81002</v>
      </c>
      <c r="B51" s="22" t="s">
        <v>99</v>
      </c>
      <c r="C51" s="22" t="s">
        <v>106</v>
      </c>
      <c r="D51" s="22" t="s">
        <v>107</v>
      </c>
      <c r="E51" s="14">
        <f t="shared" si="0"/>
        <v>14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  <c r="M51" s="10">
        <v>12</v>
      </c>
      <c r="N51" s="10">
        <v>14</v>
      </c>
    </row>
    <row r="52" spans="1:14">
      <c r="A52" s="25">
        <v>41302</v>
      </c>
      <c r="B52" s="22" t="s">
        <v>154</v>
      </c>
      <c r="C52" s="22" t="s">
        <v>441</v>
      </c>
      <c r="D52" s="22" t="s">
        <v>143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  <c r="M52" s="10"/>
      <c r="N52" s="10">
        <v>0</v>
      </c>
    </row>
    <row r="53" spans="1:14">
      <c r="A53" s="25">
        <v>80807</v>
      </c>
      <c r="B53" s="22" t="s">
        <v>99</v>
      </c>
      <c r="C53" s="22" t="s">
        <v>99</v>
      </c>
      <c r="D53" s="22" t="s">
        <v>143</v>
      </c>
      <c r="E53" s="14">
        <f t="shared" si="0"/>
        <v>9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  <c r="M53" s="10">
        <v>8</v>
      </c>
      <c r="N53" s="10">
        <v>9</v>
      </c>
    </row>
    <row r="54" spans="1:14">
      <c r="A54" s="25">
        <v>80806</v>
      </c>
      <c r="B54" s="22" t="s">
        <v>99</v>
      </c>
      <c r="C54" s="22" t="s">
        <v>99</v>
      </c>
      <c r="D54" s="22" t="s">
        <v>133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  <c r="M54" s="10">
        <v>9</v>
      </c>
      <c r="N54" s="10">
        <v>9</v>
      </c>
    </row>
    <row r="55" spans="1:14">
      <c r="A55" s="25">
        <v>40602</v>
      </c>
      <c r="B55" s="22" t="s">
        <v>154</v>
      </c>
      <c r="C55" s="22" t="s">
        <v>171</v>
      </c>
      <c r="D55" s="22" t="s">
        <v>463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  <c r="M55" s="10"/>
      <c r="N55" s="10">
        <v>0</v>
      </c>
    </row>
    <row r="56" spans="1:14">
      <c r="A56" s="25">
        <v>120601</v>
      </c>
      <c r="B56" s="22" t="s">
        <v>191</v>
      </c>
      <c r="C56" s="22" t="s">
        <v>299</v>
      </c>
      <c r="D56" s="22" t="s">
        <v>464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  <c r="M56" s="10"/>
      <c r="N56" s="10">
        <v>0</v>
      </c>
    </row>
    <row r="57" spans="1:14">
      <c r="A57" s="25">
        <v>90402</v>
      </c>
      <c r="B57" s="22" t="s">
        <v>114</v>
      </c>
      <c r="C57" s="22" t="s">
        <v>238</v>
      </c>
      <c r="D57" s="22" t="s">
        <v>465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  <c r="M57" s="10"/>
      <c r="N57" s="10">
        <v>0</v>
      </c>
    </row>
    <row r="58" spans="1:14">
      <c r="A58" s="25">
        <v>41202</v>
      </c>
      <c r="B58" s="22" t="s">
        <v>154</v>
      </c>
      <c r="C58" s="22" t="s">
        <v>430</v>
      </c>
      <c r="D58" s="22" t="s">
        <v>466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  <c r="M58" s="10"/>
      <c r="N58" s="10">
        <v>0</v>
      </c>
    </row>
    <row r="59" spans="1:14">
      <c r="A59" s="25">
        <v>120102</v>
      </c>
      <c r="B59" s="22" t="s">
        <v>191</v>
      </c>
      <c r="C59" s="22" t="s">
        <v>289</v>
      </c>
      <c r="D59" s="22" t="s">
        <v>467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  <c r="M59" s="10"/>
      <c r="N59" s="10">
        <v>0</v>
      </c>
    </row>
    <row r="60" spans="1:14">
      <c r="A60" s="25">
        <v>50202</v>
      </c>
      <c r="B60" s="22" t="s">
        <v>151</v>
      </c>
      <c r="C60" s="22" t="s">
        <v>152</v>
      </c>
      <c r="D60" s="22" t="s">
        <v>382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  <c r="M60" s="10"/>
      <c r="N60" s="10">
        <v>0</v>
      </c>
    </row>
    <row r="61" spans="1:14">
      <c r="A61" s="25">
        <v>41203</v>
      </c>
      <c r="B61" s="22" t="s">
        <v>154</v>
      </c>
      <c r="C61" s="22" t="s">
        <v>430</v>
      </c>
      <c r="D61" s="22" t="s">
        <v>468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  <c r="M61" s="10"/>
      <c r="N61" s="10">
        <v>0</v>
      </c>
    </row>
    <row r="62" spans="1:14">
      <c r="A62" s="25">
        <v>10101</v>
      </c>
      <c r="B62" s="22" t="s">
        <v>163</v>
      </c>
      <c r="C62" s="22" t="s">
        <v>163</v>
      </c>
      <c r="D62" s="22" t="s">
        <v>225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  <c r="M62" s="10"/>
      <c r="N62" s="10">
        <v>0</v>
      </c>
    </row>
    <row r="63" spans="1:14">
      <c r="A63" s="25">
        <v>40301</v>
      </c>
      <c r="B63" s="22" t="s">
        <v>154</v>
      </c>
      <c r="C63" s="22" t="s">
        <v>253</v>
      </c>
      <c r="D63" s="22" t="s">
        <v>254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  <c r="M63" s="10"/>
      <c r="N63" s="10">
        <v>0</v>
      </c>
    </row>
    <row r="64" spans="1:14">
      <c r="A64" s="25">
        <v>40401</v>
      </c>
      <c r="B64" s="22" t="s">
        <v>154</v>
      </c>
      <c r="C64" s="22" t="s">
        <v>234</v>
      </c>
      <c r="D64" s="22" t="s">
        <v>319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  <c r="M64" s="10"/>
      <c r="N64" s="10">
        <v>0</v>
      </c>
    </row>
    <row r="65" spans="1:14">
      <c r="A65" s="25">
        <v>90403</v>
      </c>
      <c r="B65" s="22" t="s">
        <v>114</v>
      </c>
      <c r="C65" s="22" t="s">
        <v>238</v>
      </c>
      <c r="D65" s="22" t="s">
        <v>469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  <c r="M65" s="10"/>
      <c r="N65" s="10">
        <v>0</v>
      </c>
    </row>
    <row r="66" spans="1:14">
      <c r="A66" s="25">
        <v>41002</v>
      </c>
      <c r="B66" s="22" t="s">
        <v>154</v>
      </c>
      <c r="C66" s="22" t="s">
        <v>339</v>
      </c>
      <c r="D66" s="22" t="s">
        <v>470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  <c r="M66" s="10"/>
      <c r="N66" s="10">
        <v>0</v>
      </c>
    </row>
    <row r="67" spans="1:14">
      <c r="A67" s="25">
        <v>80602</v>
      </c>
      <c r="B67" s="22" t="s">
        <v>99</v>
      </c>
      <c r="C67" s="22" t="s">
        <v>471</v>
      </c>
      <c r="D67" s="22" t="s">
        <v>472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  <c r="M67" s="10"/>
      <c r="N67" s="10">
        <v>0</v>
      </c>
    </row>
    <row r="68" spans="1:14">
      <c r="A68" s="25">
        <v>30103</v>
      </c>
      <c r="B68" s="22" t="s">
        <v>144</v>
      </c>
      <c r="C68" s="22" t="s">
        <v>144</v>
      </c>
      <c r="D68" s="22" t="s">
        <v>210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</row>
    <row r="69" spans="1:14">
      <c r="A69" s="25">
        <v>130403</v>
      </c>
      <c r="B69" s="22" t="s">
        <v>102</v>
      </c>
      <c r="C69" s="22" t="s">
        <v>259</v>
      </c>
      <c r="D69" s="22" t="s">
        <v>473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  <c r="M69" s="10"/>
      <c r="N69" s="10">
        <v>0</v>
      </c>
    </row>
    <row r="70" spans="1:14">
      <c r="A70" s="25">
        <v>120501</v>
      </c>
      <c r="B70" s="22" t="s">
        <v>191</v>
      </c>
      <c r="C70" s="22" t="s">
        <v>447</v>
      </c>
      <c r="D70" s="22" t="s">
        <v>474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  <c r="M70" s="10"/>
      <c r="N70" s="10">
        <v>0</v>
      </c>
    </row>
    <row r="71" spans="1:14">
      <c r="A71" s="25">
        <v>40503</v>
      </c>
      <c r="B71" s="22" t="s">
        <v>154</v>
      </c>
      <c r="C71" s="22" t="s">
        <v>236</v>
      </c>
      <c r="D71" s="22" t="s">
        <v>236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</row>
    <row r="72" spans="1:14">
      <c r="A72" s="25">
        <v>120802</v>
      </c>
      <c r="B72" s="22" t="s">
        <v>191</v>
      </c>
      <c r="C72" s="22" t="s">
        <v>192</v>
      </c>
      <c r="D72" s="22" t="s">
        <v>199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  <c r="M72" s="10"/>
      <c r="N72" s="10">
        <v>0</v>
      </c>
    </row>
    <row r="73" spans="1:14">
      <c r="A73" s="26">
        <v>130107</v>
      </c>
      <c r="B73" s="46" t="s">
        <v>102</v>
      </c>
      <c r="C73" s="46" t="s">
        <v>103</v>
      </c>
      <c r="D73" s="46" t="s">
        <v>119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  <c r="M73" s="10">
        <v>3</v>
      </c>
      <c r="N73" s="10">
        <v>3</v>
      </c>
    </row>
    <row r="74" spans="1:14">
      <c r="A74" s="25">
        <v>20210</v>
      </c>
      <c r="B74" s="22" t="s">
        <v>212</v>
      </c>
      <c r="C74" s="22" t="s">
        <v>217</v>
      </c>
      <c r="D74" s="22" t="s">
        <v>383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  <c r="M74" s="10"/>
      <c r="N74" s="10">
        <v>0</v>
      </c>
    </row>
    <row r="75" spans="1:14">
      <c r="A75" s="25">
        <v>20202</v>
      </c>
      <c r="B75" s="22" t="s">
        <v>212</v>
      </c>
      <c r="C75" s="22" t="s">
        <v>217</v>
      </c>
      <c r="D75" s="22" t="s">
        <v>300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  <c r="M75" s="10"/>
      <c r="N75" s="10">
        <v>0</v>
      </c>
    </row>
    <row r="76" spans="1:14">
      <c r="A76" s="25">
        <v>60502</v>
      </c>
      <c r="B76" s="22" t="s">
        <v>158</v>
      </c>
      <c r="C76" s="22" t="s">
        <v>417</v>
      </c>
      <c r="D76" s="22" t="s">
        <v>300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  <c r="M76" s="10"/>
      <c r="N76" s="10">
        <v>0</v>
      </c>
    </row>
    <row r="77" spans="1:14">
      <c r="A77" s="25">
        <v>130404</v>
      </c>
      <c r="B77" s="22" t="s">
        <v>102</v>
      </c>
      <c r="C77" s="22" t="s">
        <v>259</v>
      </c>
      <c r="D77" s="22" t="s">
        <v>300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  <c r="M77" s="10"/>
      <c r="N77" s="10">
        <v>0</v>
      </c>
    </row>
    <row r="78" spans="1:14">
      <c r="A78" s="25">
        <v>30402</v>
      </c>
      <c r="B78" s="22" t="s">
        <v>144</v>
      </c>
      <c r="C78" s="22" t="s">
        <v>330</v>
      </c>
      <c r="D78" s="22" t="s">
        <v>475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  <c r="M78" s="10"/>
      <c r="N78" s="10">
        <v>0</v>
      </c>
    </row>
    <row r="79" spans="1:14">
      <c r="A79" s="25">
        <v>80815</v>
      </c>
      <c r="B79" s="22" t="s">
        <v>99</v>
      </c>
      <c r="C79" s="22" t="s">
        <v>99</v>
      </c>
      <c r="D79" s="22" t="s">
        <v>117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  <c r="M79" s="10">
        <v>7</v>
      </c>
      <c r="N79" s="10">
        <v>7</v>
      </c>
    </row>
    <row r="80" spans="1:14">
      <c r="A80" s="25">
        <v>130302</v>
      </c>
      <c r="B80" s="22" t="s">
        <v>102</v>
      </c>
      <c r="C80" s="22" t="s">
        <v>222</v>
      </c>
      <c r="D80" s="22" t="s">
        <v>338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  <c r="M80" s="10"/>
      <c r="N80" s="10">
        <v>0</v>
      </c>
    </row>
    <row r="81" spans="1:14">
      <c r="A81" s="25">
        <v>120610</v>
      </c>
      <c r="B81" s="22" t="s">
        <v>191</v>
      </c>
      <c r="C81" s="22" t="s">
        <v>299</v>
      </c>
      <c r="D81" s="22" t="s">
        <v>476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  <c r="M81" s="10"/>
      <c r="N81" s="10">
        <v>0</v>
      </c>
    </row>
    <row r="82" spans="1:14">
      <c r="A82" s="25">
        <v>40402</v>
      </c>
      <c r="B82" s="22" t="s">
        <v>154</v>
      </c>
      <c r="C82" s="22" t="s">
        <v>234</v>
      </c>
      <c r="D82" s="22" t="s">
        <v>477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  <c r="M82" s="10"/>
      <c r="N82" s="10">
        <v>0</v>
      </c>
    </row>
    <row r="83" spans="1:14">
      <c r="A83" s="25">
        <v>91103</v>
      </c>
      <c r="B83" s="22" t="s">
        <v>114</v>
      </c>
      <c r="C83" s="22" t="s">
        <v>186</v>
      </c>
      <c r="D83" s="22" t="s">
        <v>478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  <c r="M83" s="10"/>
      <c r="N83" s="10">
        <v>0</v>
      </c>
    </row>
    <row r="84" spans="1:14">
      <c r="A84" s="25">
        <v>90201</v>
      </c>
      <c r="B84" s="22" t="s">
        <v>114</v>
      </c>
      <c r="C84" s="22" t="s">
        <v>435</v>
      </c>
      <c r="D84" s="22" t="s">
        <v>436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  <c r="M84" s="10"/>
      <c r="N84" s="10">
        <v>0</v>
      </c>
    </row>
    <row r="85" spans="1:14">
      <c r="A85" s="25">
        <v>90902</v>
      </c>
      <c r="B85" s="22" t="s">
        <v>114</v>
      </c>
      <c r="C85" s="22" t="s">
        <v>181</v>
      </c>
      <c r="D85" s="22" t="s">
        <v>479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  <c r="M85" s="10"/>
      <c r="N85" s="10">
        <v>0</v>
      </c>
    </row>
    <row r="86" spans="1:14">
      <c r="A86" s="25">
        <v>120103</v>
      </c>
      <c r="B86" s="22" t="s">
        <v>191</v>
      </c>
      <c r="C86" s="22" t="s">
        <v>289</v>
      </c>
      <c r="D86" s="22" t="s">
        <v>480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  <c r="M86" s="10"/>
      <c r="N86" s="10">
        <v>0</v>
      </c>
    </row>
    <row r="87" spans="1:14">
      <c r="A87" s="25">
        <v>70710</v>
      </c>
      <c r="B87" s="22" t="s">
        <v>268</v>
      </c>
      <c r="C87" s="22" t="s">
        <v>453</v>
      </c>
      <c r="D87" s="22" t="s">
        <v>481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  <c r="M87" s="10"/>
      <c r="N87" s="10">
        <v>0</v>
      </c>
    </row>
    <row r="88" spans="1:14">
      <c r="A88" s="25">
        <v>50102</v>
      </c>
      <c r="B88" s="22" t="s">
        <v>151</v>
      </c>
      <c r="C88" s="22" t="s">
        <v>269</v>
      </c>
      <c r="D88" s="22" t="s">
        <v>482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  <c r="M88" s="10"/>
      <c r="N88" s="10">
        <v>0</v>
      </c>
    </row>
    <row r="89" spans="1:14">
      <c r="A89" s="25">
        <v>130303</v>
      </c>
      <c r="B89" s="22" t="s">
        <v>102</v>
      </c>
      <c r="C89" s="22" t="s">
        <v>222</v>
      </c>
      <c r="D89" s="22" t="s">
        <v>301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  <c r="M89" s="10"/>
      <c r="N89" s="10">
        <v>0</v>
      </c>
    </row>
    <row r="90" spans="1:14">
      <c r="A90" s="25">
        <v>40108</v>
      </c>
      <c r="B90" s="22" t="s">
        <v>154</v>
      </c>
      <c r="C90" s="22" t="s">
        <v>155</v>
      </c>
      <c r="D90" s="22" t="s">
        <v>483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  <c r="M90" s="10"/>
      <c r="N90" s="10">
        <v>0</v>
      </c>
    </row>
    <row r="91" spans="1:14">
      <c r="A91" s="25">
        <v>91007</v>
      </c>
      <c r="B91" s="22" t="s">
        <v>114</v>
      </c>
      <c r="C91" s="22" t="s">
        <v>115</v>
      </c>
      <c r="D91" s="22" t="s">
        <v>184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  <c r="M91" s="10"/>
      <c r="N91" s="10">
        <v>0</v>
      </c>
    </row>
    <row r="92" spans="1:14">
      <c r="A92" s="25">
        <v>70703</v>
      </c>
      <c r="B92" s="22" t="s">
        <v>268</v>
      </c>
      <c r="C92" s="22" t="s">
        <v>453</v>
      </c>
      <c r="D92" s="22" t="s">
        <v>484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  <c r="M92" s="10"/>
      <c r="N92" s="10">
        <v>0</v>
      </c>
    </row>
    <row r="93" spans="1:14">
      <c r="A93" s="25">
        <v>41003</v>
      </c>
      <c r="B93" s="22" t="s">
        <v>154</v>
      </c>
      <c r="C93" s="22" t="s">
        <v>339</v>
      </c>
      <c r="D93" s="22" t="s">
        <v>340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  <c r="M93" s="10"/>
      <c r="N93" s="10">
        <v>0</v>
      </c>
    </row>
    <row r="94" spans="1:14">
      <c r="A94" s="25">
        <v>20602</v>
      </c>
      <c r="B94" s="22" t="s">
        <v>212</v>
      </c>
      <c r="C94" s="22" t="s">
        <v>213</v>
      </c>
      <c r="D94" s="22" t="s">
        <v>283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  <c r="M94" s="10"/>
      <c r="N94" s="10">
        <v>0</v>
      </c>
    </row>
    <row r="95" spans="1:14">
      <c r="A95" s="25">
        <v>120708</v>
      </c>
      <c r="B95" s="22" t="s">
        <v>191</v>
      </c>
      <c r="C95" s="22" t="s">
        <v>296</v>
      </c>
      <c r="D95" s="22" t="s">
        <v>283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  <c r="M95" s="10"/>
      <c r="N95" s="10">
        <v>0</v>
      </c>
    </row>
    <row r="96" spans="1:14">
      <c r="A96" s="25">
        <v>90301</v>
      </c>
      <c r="B96" s="22" t="s">
        <v>114</v>
      </c>
      <c r="C96" s="22" t="s">
        <v>284</v>
      </c>
      <c r="D96" s="22" t="s">
        <v>285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  <c r="M96" s="10"/>
      <c r="N96" s="10">
        <v>0</v>
      </c>
    </row>
    <row r="97" spans="1:14">
      <c r="A97" s="25">
        <v>80502</v>
      </c>
      <c r="B97" s="22" t="s">
        <v>99</v>
      </c>
      <c r="C97" s="22" t="s">
        <v>134</v>
      </c>
      <c r="D97" s="22" t="s">
        <v>275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  <c r="M97" s="10"/>
      <c r="N97" s="10">
        <v>0</v>
      </c>
    </row>
    <row r="98" spans="1:14">
      <c r="A98" s="25">
        <v>20402</v>
      </c>
      <c r="B98" s="22" t="s">
        <v>212</v>
      </c>
      <c r="C98" s="22" t="s">
        <v>249</v>
      </c>
      <c r="D98" s="22" t="s">
        <v>485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  <c r="M98" s="10"/>
      <c r="N98" s="10">
        <v>0</v>
      </c>
    </row>
    <row r="99" spans="1:14">
      <c r="A99" s="25">
        <v>130301</v>
      </c>
      <c r="B99" s="22" t="s">
        <v>102</v>
      </c>
      <c r="C99" s="22" t="s">
        <v>222</v>
      </c>
      <c r="D99" s="22" t="s">
        <v>229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</row>
    <row r="100" spans="1:14">
      <c r="A100" s="25">
        <v>91009</v>
      </c>
      <c r="B100" s="22" t="s">
        <v>114</v>
      </c>
      <c r="C100" s="22" t="s">
        <v>115</v>
      </c>
      <c r="D100" s="22" t="s">
        <v>384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  <c r="M100" s="10"/>
      <c r="N100" s="10">
        <v>0</v>
      </c>
    </row>
    <row r="101" spans="1:14">
      <c r="A101" s="25">
        <v>120202</v>
      </c>
      <c r="B101" s="22" t="s">
        <v>191</v>
      </c>
      <c r="C101" s="22" t="s">
        <v>266</v>
      </c>
      <c r="D101" s="22" t="s">
        <v>486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  <c r="M101" s="10"/>
      <c r="N101" s="10">
        <v>0</v>
      </c>
    </row>
    <row r="102" spans="1:14">
      <c r="A102" s="25">
        <v>30104</v>
      </c>
      <c r="B102" s="22" t="s">
        <v>144</v>
      </c>
      <c r="C102" s="22" t="s">
        <v>144</v>
      </c>
      <c r="D102" s="22" t="s">
        <v>179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  <c r="M102" s="10">
        <v>2</v>
      </c>
      <c r="N102" s="10">
        <v>2</v>
      </c>
    </row>
    <row r="103" spans="1:14">
      <c r="A103" s="25">
        <v>91104</v>
      </c>
      <c r="B103" s="22" t="s">
        <v>114</v>
      </c>
      <c r="C103" s="22" t="s">
        <v>186</v>
      </c>
      <c r="D103" s="22" t="s">
        <v>487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  <c r="M103" s="10"/>
      <c r="N103" s="10">
        <v>0</v>
      </c>
    </row>
    <row r="104" spans="1:14">
      <c r="A104" s="25">
        <v>90705</v>
      </c>
      <c r="B104" s="22" t="s">
        <v>114</v>
      </c>
      <c r="C104" s="22" t="s">
        <v>363</v>
      </c>
      <c r="D104" s="22" t="s">
        <v>488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  <c r="M104" s="10"/>
      <c r="N104" s="10">
        <v>0</v>
      </c>
    </row>
    <row r="105" spans="1:14">
      <c r="A105" s="25">
        <v>10103</v>
      </c>
      <c r="B105" s="22" t="s">
        <v>163</v>
      </c>
      <c r="C105" s="22" t="s">
        <v>163</v>
      </c>
      <c r="D105" s="22" t="s">
        <v>489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  <c r="M105" s="10"/>
      <c r="N105" s="10">
        <v>0</v>
      </c>
    </row>
    <row r="106" spans="1:14">
      <c r="A106" s="25">
        <v>90606</v>
      </c>
      <c r="B106" s="22" t="s">
        <v>114</v>
      </c>
      <c r="C106" s="22" t="s">
        <v>302</v>
      </c>
      <c r="D106" s="22" t="s">
        <v>490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  <c r="M106" s="10"/>
      <c r="N106" s="10">
        <v>0</v>
      </c>
    </row>
    <row r="107" spans="1:14">
      <c r="A107" s="25">
        <v>130304</v>
      </c>
      <c r="B107" s="22" t="s">
        <v>102</v>
      </c>
      <c r="C107" s="22" t="s">
        <v>222</v>
      </c>
      <c r="D107" s="22" t="s">
        <v>385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  <c r="M107" s="10"/>
      <c r="N107" s="10">
        <v>0</v>
      </c>
    </row>
    <row r="108" spans="1:14">
      <c r="A108" s="25">
        <v>120104</v>
      </c>
      <c r="B108" s="22" t="s">
        <v>191</v>
      </c>
      <c r="C108" s="22" t="s">
        <v>289</v>
      </c>
      <c r="D108" s="22" t="s">
        <v>341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  <c r="M108" s="10"/>
      <c r="N108" s="10">
        <v>0</v>
      </c>
    </row>
    <row r="109" spans="1:14">
      <c r="A109" s="25">
        <v>120304</v>
      </c>
      <c r="B109" s="22" t="s">
        <v>191</v>
      </c>
      <c r="C109" s="22" t="s">
        <v>380</v>
      </c>
      <c r="D109" s="22" t="s">
        <v>386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  <c r="M109" s="10"/>
      <c r="N109" s="10">
        <v>0</v>
      </c>
    </row>
    <row r="110" spans="1:14">
      <c r="A110" s="25">
        <v>90502</v>
      </c>
      <c r="B110" s="22" t="s">
        <v>114</v>
      </c>
      <c r="C110" s="22" t="s">
        <v>308</v>
      </c>
      <c r="D110" s="22" t="s">
        <v>491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  <c r="M110" s="10"/>
      <c r="N110" s="10">
        <v>0</v>
      </c>
    </row>
    <row r="111" spans="1:14">
      <c r="A111" s="25">
        <v>120105</v>
      </c>
      <c r="B111" s="22" t="s">
        <v>191</v>
      </c>
      <c r="C111" s="22" t="s">
        <v>289</v>
      </c>
      <c r="D111" s="22" t="s">
        <v>492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  <c r="M111" s="10"/>
      <c r="N111" s="10">
        <v>0</v>
      </c>
    </row>
    <row r="112" spans="1:14">
      <c r="A112" s="25">
        <v>120401</v>
      </c>
      <c r="B112" s="22" t="s">
        <v>191</v>
      </c>
      <c r="C112" s="22" t="s">
        <v>493</v>
      </c>
      <c r="D112" s="22" t="s">
        <v>494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  <c r="M112" s="10"/>
      <c r="N112" s="10">
        <v>0</v>
      </c>
    </row>
    <row r="113" spans="1:14">
      <c r="A113" s="25">
        <v>60402</v>
      </c>
      <c r="B113" s="22" t="s">
        <v>158</v>
      </c>
      <c r="C113" s="22" t="s">
        <v>332</v>
      </c>
      <c r="D113" s="22" t="s">
        <v>495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  <c r="M113" s="10"/>
      <c r="N113" s="10">
        <v>0</v>
      </c>
    </row>
    <row r="114" spans="1:14">
      <c r="A114" s="25">
        <v>120504</v>
      </c>
      <c r="B114" s="22" t="s">
        <v>191</v>
      </c>
      <c r="C114" s="22" t="s">
        <v>447</v>
      </c>
      <c r="D114" s="22" t="s">
        <v>496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  <c r="M114" s="10"/>
      <c r="N114" s="10">
        <v>0</v>
      </c>
    </row>
    <row r="115" spans="1:14">
      <c r="A115" s="25">
        <v>90302</v>
      </c>
      <c r="B115" s="22" t="s">
        <v>114</v>
      </c>
      <c r="C115" s="22" t="s">
        <v>284</v>
      </c>
      <c r="D115" s="22" t="s">
        <v>497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  <c r="M115" s="10"/>
      <c r="N115" s="10">
        <v>0</v>
      </c>
    </row>
    <row r="116" spans="1:14">
      <c r="A116" s="25">
        <v>120305</v>
      </c>
      <c r="B116" s="22" t="s">
        <v>191</v>
      </c>
      <c r="C116" s="22" t="s">
        <v>380</v>
      </c>
      <c r="D116" s="22" t="s">
        <v>498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  <c r="M116" s="10"/>
      <c r="N116" s="10">
        <v>0</v>
      </c>
    </row>
    <row r="117" spans="1:14">
      <c r="A117" s="25">
        <v>41402</v>
      </c>
      <c r="B117" s="22" t="s">
        <v>154</v>
      </c>
      <c r="C117" s="22" t="s">
        <v>373</v>
      </c>
      <c r="D117" s="22" t="s">
        <v>499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  <c r="M117" s="10"/>
      <c r="N117" s="10">
        <v>0</v>
      </c>
    </row>
    <row r="118" spans="1:14">
      <c r="A118" s="25">
        <v>130108</v>
      </c>
      <c r="B118" s="22" t="s">
        <v>102</v>
      </c>
      <c r="C118" s="22" t="s">
        <v>103</v>
      </c>
      <c r="D118" s="22" t="s">
        <v>157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  <c r="M118" s="10">
        <v>2</v>
      </c>
      <c r="N118" s="10">
        <v>2</v>
      </c>
    </row>
    <row r="119" spans="1:14">
      <c r="A119" s="25">
        <v>41303</v>
      </c>
      <c r="B119" s="22" t="s">
        <v>154</v>
      </c>
      <c r="C119" s="22" t="s">
        <v>441</v>
      </c>
      <c r="D119" s="22" t="s">
        <v>500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  <c r="M119" s="10"/>
      <c r="N119" s="10">
        <v>0</v>
      </c>
    </row>
    <row r="120" spans="1:14">
      <c r="A120" s="25">
        <v>130401</v>
      </c>
      <c r="B120" s="22" t="s">
        <v>102</v>
      </c>
      <c r="C120" s="22" t="s">
        <v>259</v>
      </c>
      <c r="D120" s="22" t="s">
        <v>260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  <c r="M120" s="10"/>
      <c r="N120" s="10">
        <v>0</v>
      </c>
    </row>
    <row r="121" spans="1:14">
      <c r="A121" s="25">
        <v>10201</v>
      </c>
      <c r="B121" s="22" t="s">
        <v>163</v>
      </c>
      <c r="C121" s="22" t="s">
        <v>164</v>
      </c>
      <c r="D121" s="22" t="s">
        <v>165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  <c r="M121" s="10"/>
      <c r="N121" s="10">
        <v>0</v>
      </c>
    </row>
    <row r="122" spans="1:14">
      <c r="A122" s="25">
        <v>50103</v>
      </c>
      <c r="B122" s="22" t="s">
        <v>151</v>
      </c>
      <c r="C122" s="22" t="s">
        <v>269</v>
      </c>
      <c r="D122" s="22" t="s">
        <v>269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  <c r="M122" s="10"/>
      <c r="N122" s="10">
        <v>0</v>
      </c>
    </row>
    <row r="123" spans="1:14">
      <c r="A123" s="25">
        <v>60202</v>
      </c>
      <c r="B123" s="22" t="s">
        <v>158</v>
      </c>
      <c r="C123" s="22" t="s">
        <v>350</v>
      </c>
      <c r="D123" s="22" t="s">
        <v>134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  <c r="M123" s="10"/>
      <c r="N123" s="10">
        <v>0</v>
      </c>
    </row>
    <row r="124" spans="1:14">
      <c r="A124" s="25">
        <v>80501</v>
      </c>
      <c r="B124" s="22" t="s">
        <v>99</v>
      </c>
      <c r="C124" s="22" t="s">
        <v>134</v>
      </c>
      <c r="D124" s="22" t="s">
        <v>135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  <c r="M124" s="10">
        <v>4</v>
      </c>
      <c r="N124" s="10">
        <v>4</v>
      </c>
    </row>
    <row r="125" spans="1:14">
      <c r="A125" s="25">
        <v>130405</v>
      </c>
      <c r="B125" s="22" t="s">
        <v>102</v>
      </c>
      <c r="C125" s="22" t="s">
        <v>259</v>
      </c>
      <c r="D125" s="22" t="s">
        <v>501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  <c r="M125" s="10"/>
      <c r="N125" s="10">
        <v>0</v>
      </c>
    </row>
    <row r="126" spans="1:14">
      <c r="A126" s="25">
        <v>120301</v>
      </c>
      <c r="B126" s="22" t="s">
        <v>191</v>
      </c>
      <c r="C126" s="22" t="s">
        <v>380</v>
      </c>
      <c r="D126" s="22" t="s">
        <v>387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  <c r="N126" s="10">
        <v>1</v>
      </c>
    </row>
    <row r="127" spans="1:14">
      <c r="A127" s="25">
        <v>20604</v>
      </c>
      <c r="B127" s="22" t="s">
        <v>212</v>
      </c>
      <c r="C127" s="22" t="s">
        <v>213</v>
      </c>
      <c r="D127" s="22" t="s">
        <v>320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  <c r="M127" s="10"/>
      <c r="N127" s="10">
        <v>0</v>
      </c>
    </row>
    <row r="128" spans="1:14">
      <c r="A128" s="25">
        <v>80601</v>
      </c>
      <c r="B128" s="22" t="s">
        <v>99</v>
      </c>
      <c r="C128" s="22" t="s">
        <v>471</v>
      </c>
      <c r="D128" s="22" t="s">
        <v>502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  <c r="M128" s="10"/>
      <c r="N128" s="10">
        <v>0</v>
      </c>
    </row>
    <row r="129" spans="1:14">
      <c r="A129" s="25">
        <v>40604</v>
      </c>
      <c r="B129" s="22" t="s">
        <v>154</v>
      </c>
      <c r="C129" s="22" t="s">
        <v>171</v>
      </c>
      <c r="D129" s="22" t="s">
        <v>154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  <c r="M129" s="10"/>
      <c r="N129" s="10">
        <v>0</v>
      </c>
    </row>
    <row r="130" spans="1:14" ht="24">
      <c r="A130" s="25">
        <v>10301</v>
      </c>
      <c r="B130" s="22" t="s">
        <v>163</v>
      </c>
      <c r="C130" s="22" t="s">
        <v>167</v>
      </c>
      <c r="D130" s="22" t="s">
        <v>168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  <c r="M130" s="10">
        <v>1</v>
      </c>
      <c r="N130" s="10">
        <v>1</v>
      </c>
    </row>
    <row r="131" spans="1:14">
      <c r="A131" s="25">
        <v>90203</v>
      </c>
      <c r="B131" s="22" t="s">
        <v>114</v>
      </c>
      <c r="C131" s="22" t="s">
        <v>435</v>
      </c>
      <c r="D131" s="22" t="s">
        <v>503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  <c r="M131" s="10"/>
      <c r="N131" s="10">
        <v>0</v>
      </c>
    </row>
    <row r="132" spans="1:14">
      <c r="A132" s="25">
        <v>60101</v>
      </c>
      <c r="B132" s="22" t="s">
        <v>158</v>
      </c>
      <c r="C132" s="22" t="s">
        <v>297</v>
      </c>
      <c r="D132" s="22" t="s">
        <v>321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  <c r="M132" s="10"/>
      <c r="N132" s="10">
        <v>0</v>
      </c>
    </row>
    <row r="133" spans="1:14">
      <c r="A133" s="25">
        <v>60203</v>
      </c>
      <c r="B133" s="22" t="s">
        <v>158</v>
      </c>
      <c r="C133" s="22" t="s">
        <v>350</v>
      </c>
      <c r="D133" s="22" t="s">
        <v>504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  <c r="M133" s="10"/>
      <c r="N133" s="10">
        <v>0</v>
      </c>
    </row>
    <row r="134" spans="1:14">
      <c r="A134" s="25">
        <v>70405</v>
      </c>
      <c r="B134" s="22" t="s">
        <v>268</v>
      </c>
      <c r="C134" s="22" t="s">
        <v>328</v>
      </c>
      <c r="D134" s="22" t="s">
        <v>505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  <c r="M134" s="10"/>
      <c r="N134" s="10">
        <v>0</v>
      </c>
    </row>
    <row r="135" spans="1:14">
      <c r="A135" s="25">
        <v>60702</v>
      </c>
      <c r="B135" s="22" t="s">
        <v>158</v>
      </c>
      <c r="C135" s="22" t="s">
        <v>353</v>
      </c>
      <c r="D135" s="22" t="s">
        <v>444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  <c r="M135" s="10"/>
      <c r="N135" s="10">
        <v>0</v>
      </c>
    </row>
    <row r="136" spans="1:14">
      <c r="A136" s="25">
        <v>130305</v>
      </c>
      <c r="B136" s="22" t="s">
        <v>102</v>
      </c>
      <c r="C136" s="22" t="s">
        <v>222</v>
      </c>
      <c r="D136" s="22" t="s">
        <v>506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  <c r="M136" s="10"/>
      <c r="N136" s="10">
        <v>0</v>
      </c>
    </row>
    <row r="137" spans="1:14">
      <c r="A137" s="25">
        <v>130306</v>
      </c>
      <c r="B137" s="22" t="s">
        <v>102</v>
      </c>
      <c r="C137" s="22" t="s">
        <v>222</v>
      </c>
      <c r="D137" s="22" t="s">
        <v>507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  <c r="M137" s="10"/>
      <c r="N137" s="10">
        <v>0</v>
      </c>
    </row>
    <row r="138" spans="1:14">
      <c r="A138" s="25">
        <v>30105</v>
      </c>
      <c r="B138" s="22" t="s">
        <v>144</v>
      </c>
      <c r="C138" s="22" t="s">
        <v>144</v>
      </c>
      <c r="D138" s="22" t="s">
        <v>508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  <c r="M138" s="10"/>
      <c r="N138" s="10">
        <v>0</v>
      </c>
    </row>
    <row r="139" spans="1:14" ht="24">
      <c r="A139" s="25">
        <v>110101</v>
      </c>
      <c r="B139" s="22" t="s">
        <v>188</v>
      </c>
      <c r="C139" s="22" t="s">
        <v>189</v>
      </c>
      <c r="D139" s="22" t="s">
        <v>207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  <c r="M139" s="10"/>
      <c r="N139" s="10">
        <v>0</v>
      </c>
    </row>
    <row r="140" spans="1:14">
      <c r="A140" s="25">
        <v>40603</v>
      </c>
      <c r="B140" s="22" t="s">
        <v>154</v>
      </c>
      <c r="C140" s="22" t="s">
        <v>171</v>
      </c>
      <c r="D140" s="22" t="s">
        <v>388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  <c r="M140" s="10"/>
      <c r="N140" s="10">
        <v>0</v>
      </c>
    </row>
    <row r="141" spans="1:14">
      <c r="A141" s="25">
        <v>10208</v>
      </c>
      <c r="B141" s="22" t="s">
        <v>163</v>
      </c>
      <c r="C141" s="22" t="s">
        <v>164</v>
      </c>
      <c r="D141" s="22" t="s">
        <v>509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  <c r="M141" s="10"/>
      <c r="N141" s="10">
        <v>0</v>
      </c>
    </row>
    <row r="142" spans="1:14">
      <c r="A142" s="25">
        <v>20603</v>
      </c>
      <c r="B142" s="22" t="s">
        <v>212</v>
      </c>
      <c r="C142" s="22" t="s">
        <v>213</v>
      </c>
      <c r="D142" s="22" t="s">
        <v>212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  <c r="M142" s="10"/>
      <c r="N142" s="10">
        <v>0</v>
      </c>
    </row>
    <row r="143" spans="1:14">
      <c r="A143" s="25">
        <v>30302</v>
      </c>
      <c r="B143" s="22" t="s">
        <v>144</v>
      </c>
      <c r="C143" s="22" t="s">
        <v>424</v>
      </c>
      <c r="D143" s="22" t="s">
        <v>510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  <c r="M143" s="10"/>
      <c r="N143" s="10">
        <v>0</v>
      </c>
    </row>
    <row r="144" spans="1:14" ht="24">
      <c r="A144" s="25">
        <v>80507</v>
      </c>
      <c r="B144" s="22" t="s">
        <v>99</v>
      </c>
      <c r="C144" s="22" t="s">
        <v>134</v>
      </c>
      <c r="D144" s="22" t="s">
        <v>201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  <c r="M144" s="10"/>
      <c r="N144" s="10">
        <v>0</v>
      </c>
    </row>
    <row r="145" spans="1:14" ht="24">
      <c r="A145" s="25">
        <v>50209</v>
      </c>
      <c r="B145" s="22" t="s">
        <v>151</v>
      </c>
      <c r="C145" s="22" t="s">
        <v>152</v>
      </c>
      <c r="D145" s="22" t="s">
        <v>211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  <c r="M145" s="10">
        <v>2</v>
      </c>
      <c r="N145" s="10">
        <v>2</v>
      </c>
    </row>
    <row r="146" spans="1:14">
      <c r="A146" s="25">
        <v>40303</v>
      </c>
      <c r="B146" s="22" t="s">
        <v>154</v>
      </c>
      <c r="C146" s="22" t="s">
        <v>253</v>
      </c>
      <c r="D146" s="22" t="s">
        <v>511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  <c r="M146" s="10"/>
      <c r="N146" s="10">
        <v>0</v>
      </c>
    </row>
    <row r="147" spans="1:14">
      <c r="A147" s="25">
        <v>70404</v>
      </c>
      <c r="B147" s="22" t="s">
        <v>268</v>
      </c>
      <c r="C147" s="22" t="s">
        <v>328</v>
      </c>
      <c r="D147" s="22" t="s">
        <v>389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  <c r="M147" s="10"/>
      <c r="N147" s="10">
        <v>0</v>
      </c>
    </row>
    <row r="148" spans="1:14">
      <c r="A148" s="25">
        <v>90503</v>
      </c>
      <c r="B148" s="22" t="s">
        <v>114</v>
      </c>
      <c r="C148" s="22" t="s">
        <v>308</v>
      </c>
      <c r="D148" s="22" t="s">
        <v>389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  <c r="M148" s="10"/>
      <c r="N148" s="10">
        <v>0</v>
      </c>
    </row>
    <row r="149" spans="1:14">
      <c r="A149" s="25">
        <v>90802</v>
      </c>
      <c r="B149" s="22" t="s">
        <v>114</v>
      </c>
      <c r="C149" s="22" t="s">
        <v>118</v>
      </c>
      <c r="D149" s="22" t="s">
        <v>512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  <c r="M149" s="10"/>
      <c r="N149" s="10">
        <v>0</v>
      </c>
    </row>
    <row r="150" spans="1:14">
      <c r="A150" s="25">
        <v>90607</v>
      </c>
      <c r="B150" s="22" t="s">
        <v>114</v>
      </c>
      <c r="C150" s="22" t="s">
        <v>302</v>
      </c>
      <c r="D150" s="22" t="s">
        <v>303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  <c r="M150" s="10"/>
      <c r="N150" s="10">
        <v>0</v>
      </c>
    </row>
    <row r="151" spans="1:14">
      <c r="A151" s="26">
        <v>30107</v>
      </c>
      <c r="B151" s="46" t="s">
        <v>144</v>
      </c>
      <c r="C151" s="46" t="s">
        <v>144</v>
      </c>
      <c r="D151" s="46" t="s">
        <v>148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  <c r="M151" s="10">
        <v>4</v>
      </c>
      <c r="N151" s="10">
        <v>4</v>
      </c>
    </row>
    <row r="152" spans="1:14">
      <c r="A152" s="25">
        <v>30115</v>
      </c>
      <c r="B152" s="22" t="s">
        <v>144</v>
      </c>
      <c r="C152" s="22" t="s">
        <v>144</v>
      </c>
      <c r="D152" s="22" t="s">
        <v>513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  <c r="M152" s="10"/>
      <c r="N152" s="10">
        <v>0</v>
      </c>
    </row>
    <row r="153" spans="1:14">
      <c r="A153" s="25">
        <v>30502</v>
      </c>
      <c r="B153" s="22" t="s">
        <v>144</v>
      </c>
      <c r="C153" s="22" t="s">
        <v>410</v>
      </c>
      <c r="D153" s="22" t="s">
        <v>514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  <c r="M153" s="10"/>
      <c r="N153" s="10">
        <v>0</v>
      </c>
    </row>
    <row r="154" spans="1:14">
      <c r="A154" s="25">
        <v>50314</v>
      </c>
      <c r="B154" s="22" t="s">
        <v>151</v>
      </c>
      <c r="C154" s="22" t="s">
        <v>181</v>
      </c>
      <c r="D154" s="22" t="s">
        <v>515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  <c r="M154" s="10"/>
      <c r="N154" s="10">
        <v>0</v>
      </c>
    </row>
    <row r="155" spans="1:14">
      <c r="A155" s="25">
        <v>41403</v>
      </c>
      <c r="B155" s="22" t="s">
        <v>154</v>
      </c>
      <c r="C155" s="22" t="s">
        <v>373</v>
      </c>
      <c r="D155" s="22" t="s">
        <v>516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  <c r="M155" s="10"/>
      <c r="N155" s="10">
        <v>0</v>
      </c>
    </row>
    <row r="156" spans="1:14">
      <c r="A156" s="25">
        <v>80805</v>
      </c>
      <c r="B156" s="22" t="s">
        <v>99</v>
      </c>
      <c r="C156" s="22" t="s">
        <v>99</v>
      </c>
      <c r="D156" s="22" t="s">
        <v>109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  <c r="M156" s="10">
        <v>11</v>
      </c>
      <c r="N156" s="10">
        <v>11</v>
      </c>
    </row>
    <row r="157" spans="1:14">
      <c r="A157" s="25">
        <v>40601</v>
      </c>
      <c r="B157" s="22" t="s">
        <v>154</v>
      </c>
      <c r="C157" s="22" t="s">
        <v>171</v>
      </c>
      <c r="D157" s="22" t="s">
        <v>172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  <c r="M157" s="10">
        <v>1</v>
      </c>
      <c r="N157" s="10">
        <v>1</v>
      </c>
    </row>
    <row r="158" spans="1:14">
      <c r="A158" s="25">
        <v>40611</v>
      </c>
      <c r="B158" s="22" t="s">
        <v>154</v>
      </c>
      <c r="C158" s="22" t="s">
        <v>171</v>
      </c>
      <c r="D158" s="22" t="s">
        <v>517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  <c r="M158" s="10"/>
      <c r="N158" s="10">
        <v>0</v>
      </c>
    </row>
    <row r="159" spans="1:14">
      <c r="A159" s="25">
        <v>40612</v>
      </c>
      <c r="B159" s="22" t="s">
        <v>154</v>
      </c>
      <c r="C159" s="22" t="s">
        <v>171</v>
      </c>
      <c r="D159" s="22" t="s">
        <v>518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  <c r="M159" s="10"/>
      <c r="N159" s="10">
        <v>0</v>
      </c>
    </row>
    <row r="160" spans="1:14">
      <c r="A160" s="25">
        <v>120313</v>
      </c>
      <c r="B160" s="22" t="s">
        <v>191</v>
      </c>
      <c r="C160" s="22" t="s">
        <v>380</v>
      </c>
      <c r="D160" s="22" t="s">
        <v>519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  <c r="M160" s="10"/>
      <c r="N160" s="10">
        <v>0</v>
      </c>
    </row>
    <row r="161" spans="1:14">
      <c r="A161" s="25">
        <v>120315</v>
      </c>
      <c r="B161" s="22" t="s">
        <v>191</v>
      </c>
      <c r="C161" s="22" t="s">
        <v>380</v>
      </c>
      <c r="D161" s="22" t="s">
        <v>520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  <c r="M161" s="10"/>
      <c r="N161" s="10">
        <v>0</v>
      </c>
    </row>
    <row r="162" spans="1:14">
      <c r="A162" s="25">
        <v>40102</v>
      </c>
      <c r="B162" s="22" t="s">
        <v>154</v>
      </c>
      <c r="C162" s="22" t="s">
        <v>155</v>
      </c>
      <c r="D162" s="22" t="s">
        <v>156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  <c r="M162" s="10"/>
      <c r="N162" s="10">
        <v>0</v>
      </c>
    </row>
    <row r="163" spans="1:14">
      <c r="A163" s="25">
        <v>40701</v>
      </c>
      <c r="B163" s="22" t="s">
        <v>154</v>
      </c>
      <c r="C163" s="22" t="s">
        <v>286</v>
      </c>
      <c r="D163" s="22" t="s">
        <v>287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  <c r="M163" s="10"/>
      <c r="N163" s="10">
        <v>0</v>
      </c>
    </row>
    <row r="164" spans="1:14">
      <c r="A164" s="25">
        <v>41007</v>
      </c>
      <c r="B164" s="22" t="s">
        <v>154</v>
      </c>
      <c r="C164" s="22" t="s">
        <v>339</v>
      </c>
      <c r="D164" s="22" t="s">
        <v>521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  <c r="M164" s="10"/>
      <c r="N164" s="10">
        <v>0</v>
      </c>
    </row>
    <row r="165" spans="1:14">
      <c r="A165" s="25">
        <v>80826</v>
      </c>
      <c r="B165" s="22" t="s">
        <v>99</v>
      </c>
      <c r="C165" s="22" t="s">
        <v>99</v>
      </c>
      <c r="D165" s="22" t="s">
        <v>137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  <c r="M165" s="10">
        <v>7</v>
      </c>
      <c r="N165" s="10">
        <v>7</v>
      </c>
    </row>
    <row r="166" spans="1:14">
      <c r="A166" s="25">
        <v>40702</v>
      </c>
      <c r="B166" s="22" t="s">
        <v>154</v>
      </c>
      <c r="C166" s="22" t="s">
        <v>286</v>
      </c>
      <c r="D166" s="22" t="s">
        <v>522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  <c r="M166" s="10"/>
      <c r="N166" s="10">
        <v>0</v>
      </c>
    </row>
    <row r="167" spans="1:14">
      <c r="A167" s="25">
        <v>91010</v>
      </c>
      <c r="B167" s="22" t="s">
        <v>114</v>
      </c>
      <c r="C167" s="22" t="s">
        <v>115</v>
      </c>
      <c r="D167" s="22" t="s">
        <v>261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  <c r="M167" s="10"/>
      <c r="N167" s="10">
        <v>0</v>
      </c>
    </row>
    <row r="168" spans="1:14">
      <c r="A168" s="25">
        <v>90903</v>
      </c>
      <c r="B168" s="22" t="s">
        <v>114</v>
      </c>
      <c r="C168" s="22" t="s">
        <v>181</v>
      </c>
      <c r="D168" s="22" t="s">
        <v>523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  <c r="M168" s="10"/>
      <c r="N168" s="10">
        <v>0</v>
      </c>
    </row>
    <row r="169" spans="1:14">
      <c r="A169" s="25">
        <v>130705</v>
      </c>
      <c r="B169" s="22" t="s">
        <v>102</v>
      </c>
      <c r="C169" s="22" t="s">
        <v>138</v>
      </c>
      <c r="D169" s="22" t="s">
        <v>203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  <c r="M169" s="10">
        <v>1</v>
      </c>
      <c r="N169" s="10">
        <v>1</v>
      </c>
    </row>
    <row r="170" spans="1:14">
      <c r="A170" s="25">
        <v>90307</v>
      </c>
      <c r="B170" s="22" t="s">
        <v>114</v>
      </c>
      <c r="C170" s="22" t="s">
        <v>284</v>
      </c>
      <c r="D170" s="22" t="s">
        <v>524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  <c r="M170" s="10"/>
      <c r="N170" s="10">
        <v>0</v>
      </c>
    </row>
    <row r="171" spans="1:14">
      <c r="A171" s="25">
        <v>120505</v>
      </c>
      <c r="B171" s="22" t="s">
        <v>191</v>
      </c>
      <c r="C171" s="22" t="s">
        <v>447</v>
      </c>
      <c r="D171" s="22" t="s">
        <v>525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  <c r="M171" s="10"/>
      <c r="N171" s="10">
        <v>0</v>
      </c>
    </row>
    <row r="172" spans="1:14">
      <c r="A172" s="25">
        <v>60604</v>
      </c>
      <c r="B172" s="22" t="s">
        <v>158</v>
      </c>
      <c r="C172" s="22" t="s">
        <v>342</v>
      </c>
      <c r="D172" s="22" t="s">
        <v>343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  <c r="M172" s="10"/>
      <c r="N172" s="10">
        <v>0</v>
      </c>
    </row>
    <row r="173" spans="1:14">
      <c r="A173" s="25">
        <v>90102</v>
      </c>
      <c r="B173" s="22" t="s">
        <v>114</v>
      </c>
      <c r="C173" s="22" t="s">
        <v>197</v>
      </c>
      <c r="D173" s="22" t="s">
        <v>390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  <c r="M173" s="10"/>
      <c r="N173" s="10">
        <v>0</v>
      </c>
    </row>
    <row r="174" spans="1:14">
      <c r="A174" s="25">
        <v>70704</v>
      </c>
      <c r="B174" s="22" t="s">
        <v>268</v>
      </c>
      <c r="C174" s="22" t="s">
        <v>453</v>
      </c>
      <c r="D174" s="22" t="s">
        <v>526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  <c r="M174" s="10"/>
      <c r="N174" s="10">
        <v>0</v>
      </c>
    </row>
    <row r="175" spans="1:14">
      <c r="A175" s="25">
        <v>40513</v>
      </c>
      <c r="B175" s="22" t="s">
        <v>154</v>
      </c>
      <c r="C175" s="22" t="s">
        <v>236</v>
      </c>
      <c r="D175" s="22" t="s">
        <v>527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  <c r="M175" s="10"/>
      <c r="N175" s="10">
        <v>0</v>
      </c>
    </row>
    <row r="176" spans="1:14">
      <c r="A176" s="25">
        <v>70705</v>
      </c>
      <c r="B176" s="22" t="s">
        <v>268</v>
      </c>
      <c r="C176" s="22" t="s">
        <v>453</v>
      </c>
      <c r="D176" s="22" t="s">
        <v>528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  <c r="M176" s="10"/>
      <c r="N176" s="10">
        <v>0</v>
      </c>
    </row>
    <row r="177" spans="1:14">
      <c r="A177" s="25">
        <v>91203</v>
      </c>
      <c r="B177" s="22" t="s">
        <v>114</v>
      </c>
      <c r="C177" s="22" t="s">
        <v>242</v>
      </c>
      <c r="D177" s="22" t="s">
        <v>528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  <c r="M177" s="10"/>
      <c r="N177" s="10">
        <v>0</v>
      </c>
    </row>
    <row r="178" spans="1:14">
      <c r="A178" s="25">
        <v>130307</v>
      </c>
      <c r="B178" s="22" t="s">
        <v>102</v>
      </c>
      <c r="C178" s="22" t="s">
        <v>222</v>
      </c>
      <c r="D178" s="22" t="s">
        <v>528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  <c r="M178" s="10"/>
      <c r="N178" s="10">
        <v>0</v>
      </c>
    </row>
    <row r="179" spans="1:14">
      <c r="A179" s="25">
        <v>60303</v>
      </c>
      <c r="B179" s="22" t="s">
        <v>158</v>
      </c>
      <c r="C179" s="22" t="s">
        <v>406</v>
      </c>
      <c r="D179" s="22" t="s">
        <v>529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  <c r="M179" s="10"/>
      <c r="N179" s="10">
        <v>0</v>
      </c>
    </row>
    <row r="180" spans="1:14">
      <c r="A180" s="25">
        <v>70602</v>
      </c>
      <c r="B180" s="22" t="s">
        <v>268</v>
      </c>
      <c r="C180" s="22" t="s">
        <v>248</v>
      </c>
      <c r="D180" s="22" t="s">
        <v>530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  <c r="M180" s="10"/>
      <c r="N180" s="10">
        <v>0</v>
      </c>
    </row>
    <row r="181" spans="1:14">
      <c r="A181" s="25">
        <v>20403</v>
      </c>
      <c r="B181" s="22" t="s">
        <v>212</v>
      </c>
      <c r="C181" s="22" t="s">
        <v>249</v>
      </c>
      <c r="D181" s="22" t="s">
        <v>531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  <c r="M181" s="10"/>
      <c r="N181" s="10">
        <v>0</v>
      </c>
    </row>
    <row r="182" spans="1:14">
      <c r="A182" s="25">
        <v>60302</v>
      </c>
      <c r="B182" s="22" t="s">
        <v>158</v>
      </c>
      <c r="C182" s="22" t="s">
        <v>406</v>
      </c>
      <c r="D182" s="22" t="s">
        <v>532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  <c r="M182" s="10"/>
      <c r="N182" s="10">
        <v>0</v>
      </c>
    </row>
    <row r="183" spans="1:14">
      <c r="A183" s="25">
        <v>70204</v>
      </c>
      <c r="B183" s="22" t="s">
        <v>268</v>
      </c>
      <c r="C183" s="22" t="s">
        <v>348</v>
      </c>
      <c r="D183" s="22" t="s">
        <v>533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  <c r="M183" s="10"/>
      <c r="N183" s="10">
        <v>0</v>
      </c>
    </row>
    <row r="184" spans="1:14">
      <c r="A184" s="25">
        <v>60304</v>
      </c>
      <c r="B184" s="22" t="s">
        <v>158</v>
      </c>
      <c r="C184" s="22" t="s">
        <v>406</v>
      </c>
      <c r="D184" s="22" t="s">
        <v>534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  <c r="M184" s="10"/>
      <c r="N184" s="10">
        <v>0</v>
      </c>
    </row>
    <row r="185" spans="1:14">
      <c r="A185" s="25">
        <v>70406</v>
      </c>
      <c r="B185" s="22" t="s">
        <v>268</v>
      </c>
      <c r="C185" s="22" t="s">
        <v>328</v>
      </c>
      <c r="D185" s="22" t="s">
        <v>534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  <c r="M185" s="10"/>
      <c r="N185" s="10">
        <v>0</v>
      </c>
    </row>
    <row r="186" spans="1:14">
      <c r="A186" s="25">
        <v>20203</v>
      </c>
      <c r="B186" s="22" t="s">
        <v>212</v>
      </c>
      <c r="C186" s="22" t="s">
        <v>217</v>
      </c>
      <c r="D186" s="22" t="s">
        <v>391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  <c r="M186" s="10"/>
      <c r="N186" s="10">
        <v>0</v>
      </c>
    </row>
    <row r="187" spans="1:14">
      <c r="A187" s="25">
        <v>80802</v>
      </c>
      <c r="B187" s="22" t="s">
        <v>99</v>
      </c>
      <c r="C187" s="22" t="s">
        <v>99</v>
      </c>
      <c r="D187" s="22" t="s">
        <v>112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  <c r="M187" s="10">
        <v>5</v>
      </c>
      <c r="N187" s="10">
        <v>5</v>
      </c>
    </row>
    <row r="188" spans="1:14">
      <c r="A188" s="25">
        <v>60606</v>
      </c>
      <c r="B188" s="22" t="s">
        <v>158</v>
      </c>
      <c r="C188" s="22" t="s">
        <v>342</v>
      </c>
      <c r="D188" s="22" t="s">
        <v>392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  <c r="M188" s="10"/>
      <c r="N188" s="10">
        <v>0</v>
      </c>
    </row>
    <row r="189" spans="1:14">
      <c r="A189" s="25">
        <v>70205</v>
      </c>
      <c r="B189" s="22" t="s">
        <v>268</v>
      </c>
      <c r="C189" s="22" t="s">
        <v>348</v>
      </c>
      <c r="D189" s="22" t="s">
        <v>535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  <c r="M189" s="10"/>
      <c r="N189" s="10">
        <v>0</v>
      </c>
    </row>
    <row r="190" spans="1:14">
      <c r="A190" s="25">
        <v>90204</v>
      </c>
      <c r="B190" s="22" t="s">
        <v>114</v>
      </c>
      <c r="C190" s="22" t="s">
        <v>435</v>
      </c>
      <c r="D190" s="22" t="s">
        <v>536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  <c r="M190" s="10"/>
      <c r="N190" s="10">
        <v>0</v>
      </c>
    </row>
    <row r="191" spans="1:14">
      <c r="A191" s="25">
        <v>20605</v>
      </c>
      <c r="B191" s="22" t="s">
        <v>212</v>
      </c>
      <c r="C191" s="22" t="s">
        <v>213</v>
      </c>
      <c r="D191" s="22" t="s">
        <v>174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  <c r="M191" s="10"/>
      <c r="N191" s="10">
        <v>0</v>
      </c>
    </row>
    <row r="192" spans="1:14">
      <c r="A192" s="25">
        <v>130706</v>
      </c>
      <c r="B192" s="22" t="s">
        <v>102</v>
      </c>
      <c r="C192" s="22" t="s">
        <v>138</v>
      </c>
      <c r="D192" s="22" t="s">
        <v>174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  <c r="M192" s="10"/>
      <c r="N192" s="10">
        <v>0</v>
      </c>
    </row>
    <row r="193" spans="1:14">
      <c r="A193" s="25">
        <v>20502</v>
      </c>
      <c r="B193" s="22" t="s">
        <v>212</v>
      </c>
      <c r="C193" s="22" t="s">
        <v>357</v>
      </c>
      <c r="D193" s="22" t="s">
        <v>537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  <c r="M193" s="10"/>
      <c r="N193" s="10">
        <v>0</v>
      </c>
    </row>
    <row r="194" spans="1:14">
      <c r="A194" s="25">
        <v>70706</v>
      </c>
      <c r="B194" s="22" t="s">
        <v>268</v>
      </c>
      <c r="C194" s="22" t="s">
        <v>453</v>
      </c>
      <c r="D194" s="22" t="s">
        <v>538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  <c r="M194" s="10"/>
      <c r="N194" s="10">
        <v>0</v>
      </c>
    </row>
    <row r="195" spans="1:14">
      <c r="A195" s="25">
        <v>20102</v>
      </c>
      <c r="B195" s="22" t="s">
        <v>212</v>
      </c>
      <c r="C195" s="22" t="s">
        <v>219</v>
      </c>
      <c r="D195" s="22" t="s">
        <v>539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  <c r="M195" s="10"/>
      <c r="N195" s="10">
        <v>0</v>
      </c>
    </row>
    <row r="196" spans="1:14">
      <c r="A196" s="25">
        <v>41304</v>
      </c>
      <c r="B196" s="22" t="s">
        <v>154</v>
      </c>
      <c r="C196" s="22" t="s">
        <v>441</v>
      </c>
      <c r="D196" s="22" t="s">
        <v>539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  <c r="M196" s="10"/>
      <c r="N196" s="10">
        <v>0</v>
      </c>
    </row>
    <row r="197" spans="1:14">
      <c r="A197" s="25">
        <v>90904</v>
      </c>
      <c r="B197" s="22" t="s">
        <v>114</v>
      </c>
      <c r="C197" s="22" t="s">
        <v>181</v>
      </c>
      <c r="D197" s="22" t="s">
        <v>540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  <c r="M197" s="10"/>
      <c r="N197" s="10">
        <v>0</v>
      </c>
    </row>
    <row r="198" spans="1:14">
      <c r="A198" s="25">
        <v>70315</v>
      </c>
      <c r="B198" s="22" t="s">
        <v>268</v>
      </c>
      <c r="C198" s="22" t="s">
        <v>268</v>
      </c>
      <c r="D198" s="22" t="s">
        <v>393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  <c r="M198" s="10"/>
      <c r="N198" s="10">
        <v>0</v>
      </c>
    </row>
    <row r="199" spans="1:14">
      <c r="A199" s="25">
        <v>10206</v>
      </c>
      <c r="B199" s="22" t="s">
        <v>163</v>
      </c>
      <c r="C199" s="22" t="s">
        <v>164</v>
      </c>
      <c r="D199" s="22" t="s">
        <v>175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  <c r="N199" s="10">
        <v>1</v>
      </c>
    </row>
    <row r="200" spans="1:14">
      <c r="A200" s="25">
        <v>70102</v>
      </c>
      <c r="B200" s="22" t="s">
        <v>268</v>
      </c>
      <c r="C200" s="22" t="s">
        <v>400</v>
      </c>
      <c r="D200" s="22" t="s">
        <v>541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  <c r="M200" s="10"/>
      <c r="N200" s="10">
        <v>0</v>
      </c>
    </row>
    <row r="201" spans="1:14">
      <c r="A201" s="25">
        <v>130902</v>
      </c>
      <c r="B201" s="22" t="s">
        <v>102</v>
      </c>
      <c r="C201" s="22" t="s">
        <v>322</v>
      </c>
      <c r="D201" s="22" t="s">
        <v>542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  <c r="M201" s="10"/>
      <c r="N201" s="10">
        <v>0</v>
      </c>
    </row>
    <row r="202" spans="1:14">
      <c r="A202" s="25">
        <v>30203</v>
      </c>
      <c r="B202" s="22" t="s">
        <v>144</v>
      </c>
      <c r="C202" s="22" t="s">
        <v>414</v>
      </c>
      <c r="D202" s="22" t="s">
        <v>543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  <c r="M202" s="10"/>
      <c r="N202" s="10">
        <v>0</v>
      </c>
    </row>
    <row r="203" spans="1:14">
      <c r="A203" s="25">
        <v>30303</v>
      </c>
      <c r="B203" s="22" t="s">
        <v>144</v>
      </c>
      <c r="C203" s="22" t="s">
        <v>424</v>
      </c>
      <c r="D203" s="22" t="s">
        <v>544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  <c r="M203" s="10"/>
      <c r="N203" s="10">
        <v>0</v>
      </c>
    </row>
    <row r="204" spans="1:14">
      <c r="A204" s="25">
        <v>70302</v>
      </c>
      <c r="B204" s="22" t="s">
        <v>268</v>
      </c>
      <c r="C204" s="22" t="s">
        <v>268</v>
      </c>
      <c r="D204" s="22" t="s">
        <v>544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  <c r="M204" s="10"/>
      <c r="N204" s="10">
        <v>0</v>
      </c>
    </row>
    <row r="205" spans="1:14">
      <c r="A205" s="25">
        <v>20302</v>
      </c>
      <c r="B205" s="22" t="s">
        <v>212</v>
      </c>
      <c r="C205" s="22" t="s">
        <v>245</v>
      </c>
      <c r="D205" s="22" t="s">
        <v>344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  <c r="M205" s="10"/>
      <c r="N205" s="10">
        <v>0</v>
      </c>
    </row>
    <row r="206" spans="1:14">
      <c r="A206" s="25">
        <v>70109</v>
      </c>
      <c r="B206" s="22" t="s">
        <v>268</v>
      </c>
      <c r="C206" s="22" t="s">
        <v>400</v>
      </c>
      <c r="D206" s="22" t="s">
        <v>545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  <c r="M206" s="10"/>
      <c r="N206" s="10">
        <v>0</v>
      </c>
    </row>
    <row r="207" spans="1:14" ht="24">
      <c r="A207" s="25">
        <v>20108</v>
      </c>
      <c r="B207" s="22" t="s">
        <v>212</v>
      </c>
      <c r="C207" s="22" t="s">
        <v>219</v>
      </c>
      <c r="D207" s="22" t="s">
        <v>546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  <c r="M207" s="10"/>
      <c r="N207" s="10">
        <v>0</v>
      </c>
    </row>
    <row r="208" spans="1:14">
      <c r="A208" s="25">
        <v>90407</v>
      </c>
      <c r="B208" s="22" t="s">
        <v>114</v>
      </c>
      <c r="C208" s="22" t="s">
        <v>238</v>
      </c>
      <c r="D208" s="22" t="s">
        <v>323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  <c r="M208" s="10"/>
      <c r="N208" s="10">
        <v>0</v>
      </c>
    </row>
    <row r="209" spans="1:14">
      <c r="A209" s="25">
        <v>130903</v>
      </c>
      <c r="B209" s="22" t="s">
        <v>102</v>
      </c>
      <c r="C209" s="22" t="s">
        <v>322</v>
      </c>
      <c r="D209" s="22" t="s">
        <v>323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  <c r="M209" s="10"/>
      <c r="N209" s="10">
        <v>0</v>
      </c>
    </row>
    <row r="210" spans="1:14">
      <c r="A210" s="25">
        <v>130406</v>
      </c>
      <c r="B210" s="22" t="s">
        <v>102</v>
      </c>
      <c r="C210" s="22" t="s">
        <v>259</v>
      </c>
      <c r="D210" s="22" t="s">
        <v>547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  <c r="M210" s="10"/>
      <c r="N210" s="10">
        <v>0</v>
      </c>
    </row>
    <row r="211" spans="1:14">
      <c r="A211" s="25">
        <v>60704</v>
      </c>
      <c r="B211" s="22" t="s">
        <v>158</v>
      </c>
      <c r="C211" s="22" t="s">
        <v>353</v>
      </c>
      <c r="D211" s="22" t="s">
        <v>548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  <c r="M211" s="10"/>
      <c r="N211" s="10">
        <v>0</v>
      </c>
    </row>
    <row r="212" spans="1:14">
      <c r="A212" s="25">
        <v>80504</v>
      </c>
      <c r="B212" s="22" t="s">
        <v>99</v>
      </c>
      <c r="C212" s="22" t="s">
        <v>134</v>
      </c>
      <c r="D212" s="22" t="s">
        <v>394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  <c r="M212" s="10"/>
      <c r="N212" s="10">
        <v>0</v>
      </c>
    </row>
    <row r="213" spans="1:14">
      <c r="A213" s="25">
        <v>70103</v>
      </c>
      <c r="B213" s="22" t="s">
        <v>268</v>
      </c>
      <c r="C213" s="22" t="s">
        <v>400</v>
      </c>
      <c r="D213" s="22" t="s">
        <v>549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  <c r="M213" s="10"/>
      <c r="N213" s="10">
        <v>0</v>
      </c>
    </row>
    <row r="214" spans="1:14">
      <c r="A214" s="25">
        <v>70206</v>
      </c>
      <c r="B214" s="22" t="s">
        <v>268</v>
      </c>
      <c r="C214" s="22" t="s">
        <v>348</v>
      </c>
      <c r="D214" s="22" t="s">
        <v>550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  <c r="M214" s="10"/>
      <c r="N214" s="10">
        <v>0</v>
      </c>
    </row>
    <row r="215" spans="1:14">
      <c r="A215" s="25">
        <v>91105</v>
      </c>
      <c r="B215" s="22" t="s">
        <v>114</v>
      </c>
      <c r="C215" s="22" t="s">
        <v>186</v>
      </c>
      <c r="D215" s="22" t="s">
        <v>324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  <c r="N215" s="10">
        <v>1</v>
      </c>
    </row>
    <row r="216" spans="1:14">
      <c r="A216" s="25">
        <v>90504</v>
      </c>
      <c r="B216" s="22" t="s">
        <v>114</v>
      </c>
      <c r="C216" s="22" t="s">
        <v>308</v>
      </c>
      <c r="D216" s="22" t="s">
        <v>551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  <c r="M216" s="10"/>
      <c r="N216" s="10">
        <v>0</v>
      </c>
    </row>
    <row r="217" spans="1:14">
      <c r="A217" s="25">
        <v>70207</v>
      </c>
      <c r="B217" s="22" t="s">
        <v>268</v>
      </c>
      <c r="C217" s="22" t="s">
        <v>348</v>
      </c>
      <c r="D217" s="22" t="s">
        <v>552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  <c r="M217" s="10"/>
      <c r="N217" s="10">
        <v>0</v>
      </c>
    </row>
    <row r="218" spans="1:14">
      <c r="A218" s="25">
        <v>40902</v>
      </c>
      <c r="B218" s="22" t="s">
        <v>154</v>
      </c>
      <c r="C218" s="22" t="s">
        <v>361</v>
      </c>
      <c r="D218" s="22" t="s">
        <v>553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  <c r="M218" s="10"/>
      <c r="N218" s="10">
        <v>0</v>
      </c>
    </row>
    <row r="219" spans="1:14">
      <c r="A219" s="25">
        <v>60603</v>
      </c>
      <c r="B219" s="22" t="s">
        <v>158</v>
      </c>
      <c r="C219" s="22" t="s">
        <v>342</v>
      </c>
      <c r="D219" s="22" t="s">
        <v>554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  <c r="M219" s="10"/>
      <c r="N219" s="10">
        <v>0</v>
      </c>
    </row>
    <row r="220" spans="1:14">
      <c r="A220" s="25">
        <v>20503</v>
      </c>
      <c r="B220" s="22" t="s">
        <v>212</v>
      </c>
      <c r="C220" s="22" t="s">
        <v>357</v>
      </c>
      <c r="D220" s="22" t="s">
        <v>555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  <c r="M220" s="10"/>
      <c r="N220" s="10">
        <v>0</v>
      </c>
    </row>
    <row r="221" spans="1:14">
      <c r="A221" s="25">
        <v>90905</v>
      </c>
      <c r="B221" s="22" t="s">
        <v>114</v>
      </c>
      <c r="C221" s="22" t="s">
        <v>181</v>
      </c>
      <c r="D221" s="22" t="s">
        <v>556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  <c r="M221" s="10"/>
      <c r="N221" s="10">
        <v>0</v>
      </c>
    </row>
    <row r="222" spans="1:14">
      <c r="A222" s="25">
        <v>120506</v>
      </c>
      <c r="B222" s="22" t="s">
        <v>191</v>
      </c>
      <c r="C222" s="22" t="s">
        <v>447</v>
      </c>
      <c r="D222" s="22" t="s">
        <v>557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  <c r="M222" s="10"/>
      <c r="N222" s="10">
        <v>0</v>
      </c>
    </row>
    <row r="223" spans="1:14">
      <c r="A223" s="25">
        <v>60605</v>
      </c>
      <c r="B223" s="22" t="s">
        <v>158</v>
      </c>
      <c r="C223" s="22" t="s">
        <v>342</v>
      </c>
      <c r="D223" s="22" t="s">
        <v>558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  <c r="M223" s="10"/>
      <c r="N223" s="10">
        <v>0</v>
      </c>
    </row>
    <row r="224" spans="1:14">
      <c r="A224" s="25">
        <v>70208</v>
      </c>
      <c r="B224" s="22" t="s">
        <v>268</v>
      </c>
      <c r="C224" s="22" t="s">
        <v>348</v>
      </c>
      <c r="D224" s="22" t="s">
        <v>558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  <c r="M224" s="10"/>
      <c r="N224" s="10">
        <v>0</v>
      </c>
    </row>
    <row r="225" spans="1:14">
      <c r="A225" s="25">
        <v>120510</v>
      </c>
      <c r="B225" s="22" t="s">
        <v>191</v>
      </c>
      <c r="C225" s="22" t="s">
        <v>447</v>
      </c>
      <c r="D225" s="22" t="s">
        <v>559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  <c r="M225" s="10"/>
      <c r="N225" s="10">
        <v>0</v>
      </c>
    </row>
    <row r="226" spans="1:14">
      <c r="A226" s="25">
        <v>20504</v>
      </c>
      <c r="B226" s="22" t="s">
        <v>212</v>
      </c>
      <c r="C226" s="22" t="s">
        <v>357</v>
      </c>
      <c r="D226" s="22" t="s">
        <v>560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  <c r="M226" s="10"/>
      <c r="N226" s="10">
        <v>0</v>
      </c>
    </row>
    <row r="227" spans="1:14">
      <c r="A227" s="25">
        <v>90303</v>
      </c>
      <c r="B227" s="22" t="s">
        <v>114</v>
      </c>
      <c r="C227" s="22" t="s">
        <v>284</v>
      </c>
      <c r="D227" s="22" t="s">
        <v>561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  <c r="M227" s="10"/>
      <c r="N227" s="10">
        <v>0</v>
      </c>
    </row>
    <row r="228" spans="1:14">
      <c r="A228" s="25">
        <v>120507</v>
      </c>
      <c r="B228" s="22" t="s">
        <v>191</v>
      </c>
      <c r="C228" s="22" t="s">
        <v>447</v>
      </c>
      <c r="D228" s="22" t="s">
        <v>562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  <c r="M228" s="10"/>
      <c r="N228" s="10">
        <v>0</v>
      </c>
    </row>
    <row r="229" spans="1:14" ht="24">
      <c r="A229" s="25">
        <v>120511</v>
      </c>
      <c r="B229" s="22" t="s">
        <v>191</v>
      </c>
      <c r="C229" s="22" t="s">
        <v>447</v>
      </c>
      <c r="D229" s="22" t="s">
        <v>563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  <c r="M229" s="10"/>
      <c r="N229" s="10">
        <v>0</v>
      </c>
    </row>
    <row r="230" spans="1:14">
      <c r="A230" s="25">
        <v>40903</v>
      </c>
      <c r="B230" s="22" t="s">
        <v>154</v>
      </c>
      <c r="C230" s="22" t="s">
        <v>361</v>
      </c>
      <c r="D230" s="22" t="s">
        <v>564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  <c r="M230" s="10"/>
      <c r="N230" s="10">
        <v>0</v>
      </c>
    </row>
    <row r="231" spans="1:14">
      <c r="A231" s="25">
        <v>20303</v>
      </c>
      <c r="B231" s="22" t="s">
        <v>212</v>
      </c>
      <c r="C231" s="22" t="s">
        <v>245</v>
      </c>
      <c r="D231" s="22" t="s">
        <v>565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  <c r="M231" s="10"/>
      <c r="N231" s="10">
        <v>0</v>
      </c>
    </row>
    <row r="232" spans="1:14">
      <c r="A232" s="25">
        <v>90205</v>
      </c>
      <c r="B232" s="22" t="s">
        <v>114</v>
      </c>
      <c r="C232" s="22" t="s">
        <v>435</v>
      </c>
      <c r="D232" s="22" t="s">
        <v>565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  <c r="M232" s="10"/>
      <c r="N232" s="10">
        <v>0</v>
      </c>
    </row>
    <row r="233" spans="1:14">
      <c r="A233" s="25">
        <v>90505</v>
      </c>
      <c r="B233" s="22" t="s">
        <v>114</v>
      </c>
      <c r="C233" s="22" t="s">
        <v>308</v>
      </c>
      <c r="D233" s="22" t="s">
        <v>566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  <c r="M233" s="10"/>
      <c r="N233" s="10">
        <v>0</v>
      </c>
    </row>
    <row r="234" spans="1:14">
      <c r="A234" s="25">
        <v>40904</v>
      </c>
      <c r="B234" s="22" t="s">
        <v>154</v>
      </c>
      <c r="C234" s="22" t="s">
        <v>361</v>
      </c>
      <c r="D234" s="22" t="s">
        <v>567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  <c r="M234" s="10"/>
      <c r="N234" s="10">
        <v>0</v>
      </c>
    </row>
    <row r="235" spans="1:14" ht="24">
      <c r="A235" s="25">
        <v>50201</v>
      </c>
      <c r="B235" s="22" t="s">
        <v>151</v>
      </c>
      <c r="C235" s="22" t="s">
        <v>152</v>
      </c>
      <c r="D235" s="22" t="s">
        <v>568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  <c r="M235" s="10"/>
      <c r="N235" s="10">
        <v>0</v>
      </c>
    </row>
    <row r="236" spans="1:14">
      <c r="A236" s="25">
        <v>20204</v>
      </c>
      <c r="B236" s="22" t="s">
        <v>212</v>
      </c>
      <c r="C236" s="22" t="s">
        <v>217</v>
      </c>
      <c r="D236" s="22" t="s">
        <v>569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  <c r="M236" s="10"/>
      <c r="N236" s="10">
        <v>0</v>
      </c>
    </row>
    <row r="237" spans="1:14">
      <c r="A237" s="25">
        <v>60703</v>
      </c>
      <c r="B237" s="22" t="s">
        <v>158</v>
      </c>
      <c r="C237" s="22" t="s">
        <v>353</v>
      </c>
      <c r="D237" s="22" t="s">
        <v>570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  <c r="M237" s="10"/>
      <c r="N237" s="10">
        <v>0</v>
      </c>
    </row>
    <row r="238" spans="1:14">
      <c r="A238" s="25">
        <v>90506</v>
      </c>
      <c r="B238" s="22" t="s">
        <v>114</v>
      </c>
      <c r="C238" s="22" t="s">
        <v>308</v>
      </c>
      <c r="D238" s="22" t="s">
        <v>570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  <c r="M238" s="10"/>
      <c r="N238" s="10">
        <v>0</v>
      </c>
    </row>
    <row r="239" spans="1:14">
      <c r="A239" s="25">
        <v>20103</v>
      </c>
      <c r="B239" s="22" t="s">
        <v>212</v>
      </c>
      <c r="C239" s="22" t="s">
        <v>219</v>
      </c>
      <c r="D239" s="22" t="s">
        <v>262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  <c r="M239" s="10"/>
      <c r="N239" s="10">
        <v>0</v>
      </c>
    </row>
    <row r="240" spans="1:14">
      <c r="A240" s="25">
        <v>10214</v>
      </c>
      <c r="B240" s="22" t="s">
        <v>163</v>
      </c>
      <c r="C240" s="22" t="s">
        <v>164</v>
      </c>
      <c r="D240" s="22" t="s">
        <v>288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  <c r="M240" s="10"/>
      <c r="N240" s="10">
        <v>0</v>
      </c>
    </row>
    <row r="241" spans="1:14">
      <c r="A241" s="25">
        <v>40103</v>
      </c>
      <c r="B241" s="22" t="s">
        <v>154</v>
      </c>
      <c r="C241" s="22" t="s">
        <v>155</v>
      </c>
      <c r="D241" s="22" t="s">
        <v>231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  <c r="M241" s="10"/>
      <c r="N241" s="10">
        <v>0</v>
      </c>
    </row>
    <row r="242" spans="1:14">
      <c r="A242" s="25">
        <v>10204</v>
      </c>
      <c r="B242" s="22" t="s">
        <v>163</v>
      </c>
      <c r="C242" s="22" t="s">
        <v>164</v>
      </c>
      <c r="D242" s="22" t="s">
        <v>571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  <c r="M242" s="10"/>
      <c r="N242" s="10">
        <v>0</v>
      </c>
    </row>
    <row r="243" spans="1:14">
      <c r="A243" s="25">
        <v>60406</v>
      </c>
      <c r="B243" s="22" t="s">
        <v>158</v>
      </c>
      <c r="C243" s="22" t="s">
        <v>332</v>
      </c>
      <c r="D243" s="22" t="s">
        <v>572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  <c r="M243" s="10"/>
      <c r="N243" s="10">
        <v>0</v>
      </c>
    </row>
    <row r="244" spans="1:14">
      <c r="A244" s="25">
        <v>60204</v>
      </c>
      <c r="B244" s="22" t="s">
        <v>158</v>
      </c>
      <c r="C244" s="22" t="s">
        <v>350</v>
      </c>
      <c r="D244" s="22" t="s">
        <v>573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  <c r="M244" s="10"/>
      <c r="N244" s="10">
        <v>0</v>
      </c>
    </row>
    <row r="245" spans="1:14">
      <c r="A245" s="25">
        <v>20205</v>
      </c>
      <c r="B245" s="22" t="s">
        <v>212</v>
      </c>
      <c r="C245" s="22" t="s">
        <v>217</v>
      </c>
      <c r="D245" s="22" t="s">
        <v>395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  <c r="M245" s="10"/>
      <c r="N245" s="10">
        <v>0</v>
      </c>
    </row>
    <row r="246" spans="1:14">
      <c r="A246" s="25">
        <v>120106</v>
      </c>
      <c r="B246" s="22" t="s">
        <v>191</v>
      </c>
      <c r="C246" s="22" t="s">
        <v>289</v>
      </c>
      <c r="D246" s="22" t="s">
        <v>574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  <c r="M246" s="10"/>
      <c r="N246" s="10">
        <v>0</v>
      </c>
    </row>
    <row r="247" spans="1:14">
      <c r="A247" s="25">
        <v>60408</v>
      </c>
      <c r="B247" s="22" t="s">
        <v>158</v>
      </c>
      <c r="C247" s="22" t="s">
        <v>332</v>
      </c>
      <c r="D247" s="22" t="s">
        <v>575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  <c r="M247" s="10"/>
      <c r="N247" s="10">
        <v>0</v>
      </c>
    </row>
    <row r="248" spans="1:14">
      <c r="A248" s="25">
        <v>80823</v>
      </c>
      <c r="B248" s="22" t="s">
        <v>99</v>
      </c>
      <c r="C248" s="22" t="s">
        <v>99</v>
      </c>
      <c r="D248" s="22" t="s">
        <v>122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  <c r="M248" s="10">
        <v>6</v>
      </c>
      <c r="N248" s="10">
        <v>6</v>
      </c>
    </row>
    <row r="249" spans="1:14">
      <c r="A249" s="25">
        <v>70407</v>
      </c>
      <c r="B249" s="22" t="s">
        <v>268</v>
      </c>
      <c r="C249" s="22" t="s">
        <v>328</v>
      </c>
      <c r="D249" s="22" t="s">
        <v>576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  <c r="M249" s="10"/>
      <c r="N249" s="10">
        <v>0</v>
      </c>
    </row>
    <row r="250" spans="1:14">
      <c r="A250" s="25">
        <v>130707</v>
      </c>
      <c r="B250" s="22" t="s">
        <v>102</v>
      </c>
      <c r="C250" s="22" t="s">
        <v>138</v>
      </c>
      <c r="D250" s="22" t="s">
        <v>233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  <c r="M250" s="10"/>
      <c r="N250" s="10">
        <v>0</v>
      </c>
    </row>
    <row r="251" spans="1:14">
      <c r="A251" s="25">
        <v>10216</v>
      </c>
      <c r="B251" s="22" t="s">
        <v>163</v>
      </c>
      <c r="C251" s="22" t="s">
        <v>164</v>
      </c>
      <c r="D251" s="22" t="s">
        <v>221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  <c r="M251" s="10"/>
      <c r="N251" s="10">
        <v>0</v>
      </c>
    </row>
    <row r="252" spans="1:14">
      <c r="A252" s="25">
        <v>10215</v>
      </c>
      <c r="B252" s="22" t="s">
        <v>163</v>
      </c>
      <c r="C252" s="22" t="s">
        <v>164</v>
      </c>
      <c r="D252" s="22" t="s">
        <v>240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  <c r="M252" s="10"/>
      <c r="N252" s="10">
        <v>0</v>
      </c>
    </row>
    <row r="253" spans="1:14">
      <c r="A253" s="25">
        <v>10217</v>
      </c>
      <c r="B253" s="22" t="s">
        <v>163</v>
      </c>
      <c r="C253" s="22" t="s">
        <v>164</v>
      </c>
      <c r="D253" s="22" t="s">
        <v>204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  <c r="M253" s="10"/>
      <c r="N253" s="10">
        <v>0</v>
      </c>
    </row>
    <row r="254" spans="1:14">
      <c r="A254" s="25">
        <v>70707</v>
      </c>
      <c r="B254" s="22" t="s">
        <v>268</v>
      </c>
      <c r="C254" s="22" t="s">
        <v>453</v>
      </c>
      <c r="D254" s="22" t="s">
        <v>577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  <c r="M254" s="10"/>
      <c r="N254" s="10">
        <v>0</v>
      </c>
    </row>
    <row r="255" spans="1:14">
      <c r="A255" s="25">
        <v>50104</v>
      </c>
      <c r="B255" s="22" t="s">
        <v>151</v>
      </c>
      <c r="C255" s="22" t="s">
        <v>269</v>
      </c>
      <c r="D255" s="22" t="s">
        <v>578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  <c r="M255" s="10"/>
      <c r="N255" s="10">
        <v>0</v>
      </c>
    </row>
    <row r="256" spans="1:14">
      <c r="A256" s="25">
        <v>90906</v>
      </c>
      <c r="B256" s="22" t="s">
        <v>114</v>
      </c>
      <c r="C256" s="22" t="s">
        <v>181</v>
      </c>
      <c r="D256" s="22" t="s">
        <v>579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  <c r="M256" s="10"/>
      <c r="N256" s="10">
        <v>0</v>
      </c>
    </row>
    <row r="257" spans="1:14">
      <c r="A257" s="25">
        <v>30304</v>
      </c>
      <c r="B257" s="22" t="s">
        <v>144</v>
      </c>
      <c r="C257" s="22" t="s">
        <v>424</v>
      </c>
      <c r="D257" s="22" t="s">
        <v>580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  <c r="M257" s="10"/>
      <c r="N257" s="10">
        <v>0</v>
      </c>
    </row>
    <row r="258" spans="1:14">
      <c r="A258" s="25">
        <v>90602</v>
      </c>
      <c r="B258" s="22" t="s">
        <v>114</v>
      </c>
      <c r="C258" s="22" t="s">
        <v>302</v>
      </c>
      <c r="D258" s="22" t="s">
        <v>581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  <c r="M258" s="10"/>
      <c r="N258" s="10">
        <v>0</v>
      </c>
    </row>
    <row r="259" spans="1:14">
      <c r="A259" s="25">
        <v>40505</v>
      </c>
      <c r="B259" s="22" t="s">
        <v>154</v>
      </c>
      <c r="C259" s="22" t="s">
        <v>236</v>
      </c>
      <c r="D259" s="22" t="s">
        <v>582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  <c r="M259" s="10"/>
      <c r="N259" s="10">
        <v>0</v>
      </c>
    </row>
    <row r="260" spans="1:14">
      <c r="A260" s="25">
        <v>80603</v>
      </c>
      <c r="B260" s="22" t="s">
        <v>99</v>
      </c>
      <c r="C260" s="22" t="s">
        <v>471</v>
      </c>
      <c r="D260" s="22" t="s">
        <v>583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  <c r="M260" s="10"/>
      <c r="N260" s="10">
        <v>0</v>
      </c>
    </row>
    <row r="261" spans="1:14">
      <c r="A261" s="25">
        <v>40304</v>
      </c>
      <c r="B261" s="22" t="s">
        <v>154</v>
      </c>
      <c r="C261" s="22" t="s">
        <v>253</v>
      </c>
      <c r="D261" s="22" t="s">
        <v>584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  <c r="M261" s="10"/>
      <c r="N261" s="10">
        <v>0</v>
      </c>
    </row>
    <row r="262" spans="1:14">
      <c r="A262" s="25">
        <v>10203</v>
      </c>
      <c r="B262" s="22" t="s">
        <v>163</v>
      </c>
      <c r="C262" s="22" t="s">
        <v>164</v>
      </c>
      <c r="D262" s="22" t="s">
        <v>255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  <c r="M262" s="10"/>
      <c r="N262" s="10">
        <v>0</v>
      </c>
    </row>
    <row r="263" spans="1:14">
      <c r="A263" s="25">
        <v>40605</v>
      </c>
      <c r="B263" s="22" t="s">
        <v>154</v>
      </c>
      <c r="C263" s="22" t="s">
        <v>171</v>
      </c>
      <c r="D263" s="22" t="s">
        <v>585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  <c r="M263" s="10"/>
      <c r="N263" s="10">
        <v>0</v>
      </c>
    </row>
    <row r="264" spans="1:14">
      <c r="A264" s="25">
        <v>130708</v>
      </c>
      <c r="B264" s="22" t="s">
        <v>102</v>
      </c>
      <c r="C264" s="22" t="s">
        <v>138</v>
      </c>
      <c r="D264" s="22" t="s">
        <v>141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  <c r="M264" s="10">
        <v>5</v>
      </c>
      <c r="N264" s="10">
        <v>5</v>
      </c>
    </row>
    <row r="265" spans="1:14">
      <c r="A265" s="25">
        <v>40801</v>
      </c>
      <c r="B265" s="22" t="s">
        <v>154</v>
      </c>
      <c r="C265" s="22" t="s">
        <v>280</v>
      </c>
      <c r="D265" s="22" t="s">
        <v>280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  <c r="M265" s="10">
        <v>2</v>
      </c>
      <c r="N265" s="10">
        <v>2</v>
      </c>
    </row>
    <row r="266" spans="1:14">
      <c r="A266" s="25">
        <v>70708</v>
      </c>
      <c r="B266" s="22" t="s">
        <v>268</v>
      </c>
      <c r="C266" s="22" t="s">
        <v>453</v>
      </c>
      <c r="D266" s="22" t="s">
        <v>586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  <c r="M266" s="10"/>
      <c r="N266" s="10">
        <v>0</v>
      </c>
    </row>
    <row r="267" spans="1:14">
      <c r="A267" s="25">
        <v>70101</v>
      </c>
      <c r="B267" s="22" t="s">
        <v>268</v>
      </c>
      <c r="C267" s="22" t="s">
        <v>400</v>
      </c>
      <c r="D267" s="22" t="s">
        <v>587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  <c r="M267" s="10"/>
      <c r="N267" s="10">
        <v>0</v>
      </c>
    </row>
    <row r="268" spans="1:14">
      <c r="A268" s="25">
        <v>70104</v>
      </c>
      <c r="B268" s="22" t="s">
        <v>268</v>
      </c>
      <c r="C268" s="22" t="s">
        <v>400</v>
      </c>
      <c r="D268" s="22" t="s">
        <v>588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  <c r="M268" s="10"/>
      <c r="N268" s="10">
        <v>0</v>
      </c>
    </row>
    <row r="269" spans="1:14">
      <c r="A269" s="25">
        <v>40104</v>
      </c>
      <c r="B269" s="22" t="s">
        <v>154</v>
      </c>
      <c r="C269" s="22" t="s">
        <v>155</v>
      </c>
      <c r="D269" s="22" t="s">
        <v>396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  <c r="M269" s="10"/>
      <c r="N269" s="10">
        <v>0</v>
      </c>
    </row>
    <row r="270" spans="1:14">
      <c r="A270" s="25">
        <v>91106</v>
      </c>
      <c r="B270" s="22" t="s">
        <v>114</v>
      </c>
      <c r="C270" s="22" t="s">
        <v>186</v>
      </c>
      <c r="D270" s="22" t="s">
        <v>396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  <c r="M270" s="10"/>
      <c r="N270" s="10">
        <v>0</v>
      </c>
    </row>
    <row r="271" spans="1:14">
      <c r="A271" s="25">
        <v>40305</v>
      </c>
      <c r="B271" s="22" t="s">
        <v>154</v>
      </c>
      <c r="C271" s="22" t="s">
        <v>253</v>
      </c>
      <c r="D271" s="22" t="s">
        <v>589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  <c r="M271" s="10"/>
      <c r="N271" s="10">
        <v>0</v>
      </c>
    </row>
    <row r="272" spans="1:14">
      <c r="A272" s="25">
        <v>120508</v>
      </c>
      <c r="B272" s="22" t="s">
        <v>191</v>
      </c>
      <c r="C272" s="22" t="s">
        <v>447</v>
      </c>
      <c r="D272" s="22" t="s">
        <v>590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  <c r="M272" s="10"/>
      <c r="N272" s="10">
        <v>0</v>
      </c>
    </row>
    <row r="273" spans="1:14">
      <c r="A273" s="25">
        <v>130904</v>
      </c>
      <c r="B273" s="22" t="s">
        <v>102</v>
      </c>
      <c r="C273" s="22" t="s">
        <v>322</v>
      </c>
      <c r="D273" s="22" t="s">
        <v>590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  <c r="M273" s="10"/>
      <c r="N273" s="10">
        <v>0</v>
      </c>
    </row>
    <row r="274" spans="1:14">
      <c r="A274" s="25">
        <v>120509</v>
      </c>
      <c r="B274" s="22" t="s">
        <v>191</v>
      </c>
      <c r="C274" s="22" t="s">
        <v>447</v>
      </c>
      <c r="D274" s="22" t="s">
        <v>591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  <c r="M274" s="10"/>
      <c r="N274" s="10">
        <v>0</v>
      </c>
    </row>
    <row r="275" spans="1:14">
      <c r="A275" s="25">
        <v>20404</v>
      </c>
      <c r="B275" s="22" t="s">
        <v>212</v>
      </c>
      <c r="C275" s="22" t="s">
        <v>249</v>
      </c>
      <c r="D275" s="22" t="s">
        <v>592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  <c r="M275" s="10"/>
      <c r="N275" s="10">
        <v>0</v>
      </c>
    </row>
    <row r="276" spans="1:14">
      <c r="A276" s="25">
        <v>120803</v>
      </c>
      <c r="B276" s="22" t="s">
        <v>191</v>
      </c>
      <c r="C276" s="22" t="s">
        <v>192</v>
      </c>
      <c r="D276" s="22" t="s">
        <v>593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  <c r="M276" s="10"/>
      <c r="N276" s="10">
        <v>0</v>
      </c>
    </row>
    <row r="277" spans="1:14">
      <c r="A277" s="25">
        <v>120604</v>
      </c>
      <c r="B277" s="22" t="s">
        <v>191</v>
      </c>
      <c r="C277" s="22" t="s">
        <v>299</v>
      </c>
      <c r="D277" s="22" t="s">
        <v>594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  <c r="M277" s="10"/>
      <c r="N277" s="10">
        <v>0</v>
      </c>
    </row>
    <row r="278" spans="1:14">
      <c r="A278" s="25">
        <v>120402</v>
      </c>
      <c r="B278" s="22" t="s">
        <v>191</v>
      </c>
      <c r="C278" s="22" t="s">
        <v>493</v>
      </c>
      <c r="D278" s="22" t="s">
        <v>595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  <c r="M278" s="10"/>
      <c r="N278" s="10">
        <v>0</v>
      </c>
    </row>
    <row r="279" spans="1:14">
      <c r="A279" s="25">
        <v>120203</v>
      </c>
      <c r="B279" s="22" t="s">
        <v>191</v>
      </c>
      <c r="C279" s="22" t="s">
        <v>266</v>
      </c>
      <c r="D279" s="22" t="s">
        <v>304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  <c r="M279" s="10"/>
      <c r="N279" s="10">
        <v>0</v>
      </c>
    </row>
    <row r="280" spans="1:14">
      <c r="A280" s="25">
        <v>120204</v>
      </c>
      <c r="B280" s="22" t="s">
        <v>191</v>
      </c>
      <c r="C280" s="22" t="s">
        <v>266</v>
      </c>
      <c r="D280" s="22" t="s">
        <v>325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  <c r="M280" s="10"/>
      <c r="N280" s="10">
        <v>0</v>
      </c>
    </row>
    <row r="281" spans="1:14">
      <c r="A281" s="25">
        <v>120205</v>
      </c>
      <c r="B281" s="22" t="s">
        <v>191</v>
      </c>
      <c r="C281" s="22" t="s">
        <v>266</v>
      </c>
      <c r="D281" s="22" t="s">
        <v>397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  <c r="M281" s="10"/>
      <c r="N281" s="10">
        <v>0</v>
      </c>
    </row>
    <row r="282" spans="1:14">
      <c r="A282" s="25">
        <v>120206</v>
      </c>
      <c r="B282" s="22" t="s">
        <v>191</v>
      </c>
      <c r="C282" s="22" t="s">
        <v>266</v>
      </c>
      <c r="D282" s="22" t="s">
        <v>267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  <c r="M282" s="10"/>
      <c r="N282" s="10">
        <v>0</v>
      </c>
    </row>
    <row r="283" spans="1:14">
      <c r="A283" s="25">
        <v>120201</v>
      </c>
      <c r="B283" s="22" t="s">
        <v>191</v>
      </c>
      <c r="C283" s="22" t="s">
        <v>266</v>
      </c>
      <c r="D283" s="22" t="s">
        <v>596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  <c r="M283" s="10"/>
      <c r="N283" s="10">
        <v>0</v>
      </c>
    </row>
    <row r="284" spans="1:14">
      <c r="A284" s="25">
        <v>130709</v>
      </c>
      <c r="B284" s="22" t="s">
        <v>102</v>
      </c>
      <c r="C284" s="22" t="s">
        <v>138</v>
      </c>
      <c r="D284" s="22" t="s">
        <v>158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  <c r="M284" s="10">
        <v>1</v>
      </c>
      <c r="N284" s="10">
        <v>1</v>
      </c>
    </row>
    <row r="285" spans="1:14">
      <c r="A285" s="25">
        <v>91111</v>
      </c>
      <c r="B285" s="22" t="s">
        <v>114</v>
      </c>
      <c r="C285" s="22" t="s">
        <v>186</v>
      </c>
      <c r="D285" s="22" t="s">
        <v>398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  <c r="N285" s="10">
        <v>1</v>
      </c>
    </row>
    <row r="286" spans="1:14">
      <c r="A286" s="25">
        <v>41201</v>
      </c>
      <c r="B286" s="22" t="s">
        <v>154</v>
      </c>
      <c r="C286" s="22" t="s">
        <v>430</v>
      </c>
      <c r="D286" s="22" t="s">
        <v>597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  <c r="M286" s="10"/>
      <c r="N286" s="10">
        <v>0</v>
      </c>
    </row>
    <row r="287" spans="1:14">
      <c r="A287" s="25">
        <v>40802</v>
      </c>
      <c r="B287" s="22" t="s">
        <v>154</v>
      </c>
      <c r="C287" s="22" t="s">
        <v>280</v>
      </c>
      <c r="D287" s="22" t="s">
        <v>598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  <c r="M287" s="10"/>
      <c r="N287" s="10">
        <v>0</v>
      </c>
    </row>
    <row r="288" spans="1:14">
      <c r="A288" s="25">
        <v>130710</v>
      </c>
      <c r="B288" s="22" t="s">
        <v>102</v>
      </c>
      <c r="C288" s="22" t="s">
        <v>138</v>
      </c>
      <c r="D288" s="22" t="s">
        <v>599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  <c r="M288" s="10"/>
      <c r="N288" s="10">
        <v>0</v>
      </c>
    </row>
    <row r="289" spans="1:14">
      <c r="A289" s="25">
        <v>70711</v>
      </c>
      <c r="B289" s="22" t="s">
        <v>268</v>
      </c>
      <c r="C289" s="22" t="s">
        <v>453</v>
      </c>
      <c r="D289" s="22" t="s">
        <v>600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  <c r="M289" s="10"/>
      <c r="N289" s="10">
        <v>0</v>
      </c>
    </row>
    <row r="290" spans="1:14">
      <c r="A290" s="25">
        <v>30404</v>
      </c>
      <c r="B290" s="22" t="s">
        <v>144</v>
      </c>
      <c r="C290" s="22" t="s">
        <v>330</v>
      </c>
      <c r="D290" s="22" t="s">
        <v>601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  <c r="M290" s="10"/>
      <c r="N290" s="10">
        <v>0</v>
      </c>
    </row>
    <row r="291" spans="1:14">
      <c r="A291" s="25">
        <v>130711</v>
      </c>
      <c r="B291" s="22" t="s">
        <v>102</v>
      </c>
      <c r="C291" s="22" t="s">
        <v>138</v>
      </c>
      <c r="D291" s="22" t="s">
        <v>437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  <c r="M291" s="10"/>
      <c r="N291" s="10">
        <v>0</v>
      </c>
    </row>
    <row r="292" spans="1:14">
      <c r="A292" s="25">
        <v>120403</v>
      </c>
      <c r="B292" s="22" t="s">
        <v>191</v>
      </c>
      <c r="C292" s="22" t="s">
        <v>493</v>
      </c>
      <c r="D292" s="22" t="s">
        <v>602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  <c r="M292" s="10"/>
      <c r="N292" s="10">
        <v>0</v>
      </c>
    </row>
    <row r="293" spans="1:14">
      <c r="A293" s="25">
        <v>50105</v>
      </c>
      <c r="B293" s="22" t="s">
        <v>151</v>
      </c>
      <c r="C293" s="22" t="s">
        <v>269</v>
      </c>
      <c r="D293" s="22" t="s">
        <v>603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  <c r="M293" s="10"/>
      <c r="N293" s="10">
        <v>0</v>
      </c>
    </row>
    <row r="294" spans="1:14">
      <c r="A294" s="25">
        <v>40405</v>
      </c>
      <c r="B294" s="22" t="s">
        <v>154</v>
      </c>
      <c r="C294" s="22" t="s">
        <v>234</v>
      </c>
      <c r="D294" s="22" t="s">
        <v>604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  <c r="M294" s="10"/>
      <c r="N294" s="10">
        <v>0</v>
      </c>
    </row>
    <row r="295" spans="1:14" ht="24">
      <c r="A295" s="25">
        <v>110202</v>
      </c>
      <c r="B295" s="22" t="s">
        <v>188</v>
      </c>
      <c r="C295" s="22" t="s">
        <v>426</v>
      </c>
      <c r="D295" s="22" t="s">
        <v>605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  <c r="M295" s="10"/>
      <c r="N295" s="10">
        <v>0</v>
      </c>
    </row>
    <row r="296" spans="1:14">
      <c r="A296" s="25">
        <v>81003</v>
      </c>
      <c r="B296" s="22" t="s">
        <v>99</v>
      </c>
      <c r="C296" s="22" t="s">
        <v>106</v>
      </c>
      <c r="D296" s="22" t="s">
        <v>140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  <c r="M296" s="10">
        <v>7</v>
      </c>
      <c r="N296" s="10">
        <v>7</v>
      </c>
    </row>
    <row r="297" spans="1:14" ht="24">
      <c r="A297" s="25">
        <v>130102</v>
      </c>
      <c r="B297" s="22" t="s">
        <v>102</v>
      </c>
      <c r="C297" s="22" t="s">
        <v>103</v>
      </c>
      <c r="D297" s="22" t="s">
        <v>126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  <c r="M297" s="10">
        <v>5</v>
      </c>
      <c r="N297" s="10">
        <v>5</v>
      </c>
    </row>
    <row r="298" spans="1:14">
      <c r="A298" s="25">
        <v>20206</v>
      </c>
      <c r="B298" s="22" t="s">
        <v>212</v>
      </c>
      <c r="C298" s="22" t="s">
        <v>217</v>
      </c>
      <c r="D298" s="22" t="s">
        <v>111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  <c r="M298" s="10"/>
      <c r="N298" s="10">
        <v>0</v>
      </c>
    </row>
    <row r="299" spans="1:14">
      <c r="A299" s="25">
        <v>80812</v>
      </c>
      <c r="B299" s="22" t="s">
        <v>99</v>
      </c>
      <c r="C299" s="22" t="s">
        <v>99</v>
      </c>
      <c r="D299" s="22" t="s">
        <v>111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  <c r="M299" s="10">
        <v>23</v>
      </c>
      <c r="N299" s="10">
        <v>23</v>
      </c>
    </row>
    <row r="300" spans="1:14">
      <c r="A300" s="25">
        <v>41102</v>
      </c>
      <c r="B300" s="22" t="s">
        <v>154</v>
      </c>
      <c r="C300" s="22" t="s">
        <v>258</v>
      </c>
      <c r="D300" s="22" t="s">
        <v>606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  <c r="M300" s="10"/>
      <c r="N300" s="10">
        <v>0</v>
      </c>
    </row>
    <row r="301" spans="1:14">
      <c r="A301" s="25">
        <v>41305</v>
      </c>
      <c r="B301" s="22" t="s">
        <v>154</v>
      </c>
      <c r="C301" s="22" t="s">
        <v>441</v>
      </c>
      <c r="D301" s="22" t="s">
        <v>607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  <c r="M301" s="10"/>
      <c r="N301" s="10">
        <v>0</v>
      </c>
    </row>
    <row r="302" spans="1:14">
      <c r="A302" s="25">
        <v>120605</v>
      </c>
      <c r="B302" s="22" t="s">
        <v>191</v>
      </c>
      <c r="C302" s="22" t="s">
        <v>299</v>
      </c>
      <c r="D302" s="22" t="s">
        <v>299</v>
      </c>
      <c r="E302" s="14">
        <f t="shared" si="5"/>
        <v>1</v>
      </c>
      <c r="F302" s="15">
        <v>0</v>
      </c>
      <c r="G302" s="13">
        <v>0</v>
      </c>
      <c r="H302" s="10"/>
      <c r="I302" s="10"/>
      <c r="J302" s="10"/>
      <c r="K302" s="10"/>
      <c r="L302" s="10"/>
      <c r="M302" s="10"/>
      <c r="N302" s="10">
        <v>1</v>
      </c>
    </row>
    <row r="303" spans="1:14">
      <c r="A303" s="25">
        <v>120306</v>
      </c>
      <c r="B303" s="22" t="s">
        <v>191</v>
      </c>
      <c r="C303" s="22" t="s">
        <v>380</v>
      </c>
      <c r="D303" s="22" t="s">
        <v>608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  <c r="M303" s="10"/>
      <c r="N303" s="10">
        <v>0</v>
      </c>
    </row>
    <row r="304" spans="1:14">
      <c r="A304" s="25">
        <v>120701</v>
      </c>
      <c r="B304" s="22" t="s">
        <v>191</v>
      </c>
      <c r="C304" s="22" t="s">
        <v>296</v>
      </c>
      <c r="D304" s="22" t="s">
        <v>296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  <c r="M304" s="10"/>
      <c r="N304" s="10">
        <v>0</v>
      </c>
    </row>
    <row r="305" spans="1:14">
      <c r="A305" s="25">
        <v>60102</v>
      </c>
      <c r="B305" s="22" t="s">
        <v>158</v>
      </c>
      <c r="C305" s="22" t="s">
        <v>297</v>
      </c>
      <c r="D305" s="22" t="s">
        <v>326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  <c r="M305" s="10"/>
      <c r="N305" s="10">
        <v>0</v>
      </c>
    </row>
    <row r="306" spans="1:14">
      <c r="A306" s="25">
        <v>60305</v>
      </c>
      <c r="B306" s="22" t="s">
        <v>158</v>
      </c>
      <c r="C306" s="22" t="s">
        <v>406</v>
      </c>
      <c r="D306" s="22" t="s">
        <v>326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  <c r="M306" s="10"/>
      <c r="N306" s="10">
        <v>0</v>
      </c>
    </row>
    <row r="307" spans="1:14">
      <c r="A307" s="25">
        <v>90104</v>
      </c>
      <c r="B307" s="22" t="s">
        <v>114</v>
      </c>
      <c r="C307" s="22" t="s">
        <v>197</v>
      </c>
      <c r="D307" s="22" t="s">
        <v>609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  <c r="M307" s="10"/>
      <c r="N307" s="10">
        <v>0</v>
      </c>
    </row>
    <row r="308" spans="1:14">
      <c r="A308" s="25">
        <v>70303</v>
      </c>
      <c r="B308" s="22" t="s">
        <v>268</v>
      </c>
      <c r="C308" s="22" t="s">
        <v>268</v>
      </c>
      <c r="D308" s="22" t="s">
        <v>257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10">
        <v>1</v>
      </c>
      <c r="N308" s="10">
        <v>1</v>
      </c>
    </row>
    <row r="309" spans="1:14">
      <c r="A309" s="25">
        <v>91002</v>
      </c>
      <c r="B309" s="22" t="s">
        <v>114</v>
      </c>
      <c r="C309" s="22" t="s">
        <v>115</v>
      </c>
      <c r="D309" s="22" t="s">
        <v>257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  <c r="M309" s="10"/>
      <c r="N309" s="10">
        <v>0</v>
      </c>
    </row>
    <row r="310" spans="1:14">
      <c r="A310" s="25">
        <v>40501</v>
      </c>
      <c r="B310" s="22" t="s">
        <v>154</v>
      </c>
      <c r="C310" s="22" t="s">
        <v>236</v>
      </c>
      <c r="D310" s="22" t="s">
        <v>281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  <c r="M310" s="10"/>
      <c r="N310" s="10">
        <v>0</v>
      </c>
    </row>
    <row r="311" spans="1:14">
      <c r="A311" s="25">
        <v>30204</v>
      </c>
      <c r="B311" s="22" t="s">
        <v>144</v>
      </c>
      <c r="C311" s="22" t="s">
        <v>414</v>
      </c>
      <c r="D311" s="22" t="s">
        <v>610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  <c r="M311" s="10"/>
      <c r="N311" s="10">
        <v>0</v>
      </c>
    </row>
    <row r="312" spans="1:14">
      <c r="A312" s="25">
        <v>70105</v>
      </c>
      <c r="B312" s="22" t="s">
        <v>268</v>
      </c>
      <c r="C312" s="22" t="s">
        <v>400</v>
      </c>
      <c r="D312" s="22" t="s">
        <v>611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  <c r="M312" s="10"/>
      <c r="N312" s="10">
        <v>0</v>
      </c>
    </row>
    <row r="313" spans="1:14">
      <c r="A313" s="25">
        <v>80202</v>
      </c>
      <c r="B313" s="22" t="s">
        <v>99</v>
      </c>
      <c r="C313" s="22" t="s">
        <v>612</v>
      </c>
      <c r="D313" s="22" t="s">
        <v>613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  <c r="M313" s="10"/>
      <c r="N313" s="10">
        <v>0</v>
      </c>
    </row>
    <row r="314" spans="1:14">
      <c r="A314" s="25">
        <v>130905</v>
      </c>
      <c r="B314" s="22" t="s">
        <v>102</v>
      </c>
      <c r="C314" s="22" t="s">
        <v>322</v>
      </c>
      <c r="D314" s="22" t="s">
        <v>614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  <c r="M314" s="10"/>
      <c r="N314" s="10">
        <v>0</v>
      </c>
    </row>
    <row r="315" spans="1:14">
      <c r="A315" s="25">
        <v>80203</v>
      </c>
      <c r="B315" s="22" t="s">
        <v>99</v>
      </c>
      <c r="C315" s="22" t="s">
        <v>612</v>
      </c>
      <c r="D315" s="22" t="s">
        <v>615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  <c r="M315" s="10"/>
      <c r="N315" s="10">
        <v>0</v>
      </c>
    </row>
    <row r="316" spans="1:14">
      <c r="A316" s="25">
        <v>70304</v>
      </c>
      <c r="B316" s="22" t="s">
        <v>268</v>
      </c>
      <c r="C316" s="22" t="s">
        <v>268</v>
      </c>
      <c r="D316" s="22" t="s">
        <v>616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  <c r="M316" s="10"/>
      <c r="N316" s="10">
        <v>0</v>
      </c>
    </row>
    <row r="317" spans="1:14">
      <c r="A317" s="25">
        <v>40506</v>
      </c>
      <c r="B317" s="22" t="s">
        <v>154</v>
      </c>
      <c r="C317" s="22" t="s">
        <v>236</v>
      </c>
      <c r="D317" s="22" t="s">
        <v>399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  <c r="M317" s="10"/>
      <c r="N317" s="10">
        <v>0</v>
      </c>
    </row>
    <row r="318" spans="1:14">
      <c r="A318" s="25">
        <v>80804</v>
      </c>
      <c r="B318" s="22" t="s">
        <v>99</v>
      </c>
      <c r="C318" s="22" t="s">
        <v>99</v>
      </c>
      <c r="D318" s="22" t="s">
        <v>128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  <c r="M318" s="10">
        <v>12</v>
      </c>
      <c r="N318" s="10">
        <v>12</v>
      </c>
    </row>
    <row r="319" spans="1:14">
      <c r="A319" s="25">
        <v>90603</v>
      </c>
      <c r="B319" s="22" t="s">
        <v>114</v>
      </c>
      <c r="C319" s="22" t="s">
        <v>302</v>
      </c>
      <c r="D319" s="22" t="s">
        <v>617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  <c r="M319" s="10"/>
      <c r="N319" s="10">
        <v>0</v>
      </c>
    </row>
    <row r="320" spans="1:14">
      <c r="A320" s="25">
        <v>10209</v>
      </c>
      <c r="B320" s="22" t="s">
        <v>163</v>
      </c>
      <c r="C320" s="22" t="s">
        <v>164</v>
      </c>
      <c r="D320" s="22" t="s">
        <v>345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  <c r="M320" s="10"/>
      <c r="N320" s="10">
        <v>0</v>
      </c>
    </row>
    <row r="321" spans="1:14">
      <c r="A321" s="25">
        <v>80204</v>
      </c>
      <c r="B321" s="22" t="s">
        <v>99</v>
      </c>
      <c r="C321" s="22" t="s">
        <v>612</v>
      </c>
      <c r="D321" s="22" t="s">
        <v>618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  <c r="M321" s="10"/>
      <c r="N321" s="10">
        <v>0</v>
      </c>
    </row>
    <row r="322" spans="1:14">
      <c r="A322" s="25">
        <v>90206</v>
      </c>
      <c r="B322" s="22" t="s">
        <v>114</v>
      </c>
      <c r="C322" s="22" t="s">
        <v>435</v>
      </c>
      <c r="D322" s="22" t="s">
        <v>346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  <c r="M322" s="10"/>
      <c r="N322" s="10">
        <v>0</v>
      </c>
    </row>
    <row r="323" spans="1:14">
      <c r="A323" s="25">
        <v>130906</v>
      </c>
      <c r="B323" s="22" t="s">
        <v>102</v>
      </c>
      <c r="C323" s="22" t="s">
        <v>322</v>
      </c>
      <c r="D323" s="22" t="s">
        <v>346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  <c r="M323" s="10"/>
      <c r="N323" s="10">
        <v>0</v>
      </c>
    </row>
    <row r="324" spans="1:14">
      <c r="A324" s="25">
        <v>70209</v>
      </c>
      <c r="B324" s="22" t="s">
        <v>268</v>
      </c>
      <c r="C324" s="22" t="s">
        <v>348</v>
      </c>
      <c r="D324" s="22" t="s">
        <v>619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  <c r="M324" s="10"/>
      <c r="N324" s="10">
        <v>0</v>
      </c>
    </row>
    <row r="325" spans="1:14">
      <c r="A325" s="25">
        <v>70408</v>
      </c>
      <c r="B325" s="22" t="s">
        <v>268</v>
      </c>
      <c r="C325" s="22" t="s">
        <v>328</v>
      </c>
      <c r="D325" s="22" t="s">
        <v>238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  <c r="M325" s="10"/>
      <c r="N325" s="10">
        <v>0</v>
      </c>
    </row>
    <row r="326" spans="1:14">
      <c r="A326" s="25">
        <v>90401</v>
      </c>
      <c r="B326" s="22" t="s">
        <v>114</v>
      </c>
      <c r="C326" s="22" t="s">
        <v>238</v>
      </c>
      <c r="D326" s="22" t="s">
        <v>239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  <c r="M326" s="10"/>
      <c r="N326" s="10">
        <v>0</v>
      </c>
    </row>
    <row r="327" spans="1:14">
      <c r="A327" s="25">
        <v>70210</v>
      </c>
      <c r="B327" s="22" t="s">
        <v>268</v>
      </c>
      <c r="C327" s="22" t="s">
        <v>348</v>
      </c>
      <c r="D327" s="22" t="s">
        <v>620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  <c r="M327" s="10"/>
      <c r="N327" s="10">
        <v>0</v>
      </c>
    </row>
    <row r="328" spans="1:14">
      <c r="A328" s="25">
        <v>90103</v>
      </c>
      <c r="B328" s="22" t="s">
        <v>114</v>
      </c>
      <c r="C328" s="22" t="s">
        <v>197</v>
      </c>
      <c r="D328" s="22" t="s">
        <v>621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  <c r="M328" s="10"/>
      <c r="N328" s="10">
        <v>0</v>
      </c>
    </row>
    <row r="329" spans="1:14">
      <c r="A329" s="25">
        <v>70211</v>
      </c>
      <c r="B329" s="22" t="s">
        <v>268</v>
      </c>
      <c r="C329" s="22" t="s">
        <v>348</v>
      </c>
      <c r="D329" s="22" t="s">
        <v>622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  <c r="M329" s="10"/>
      <c r="N329" s="10">
        <v>0</v>
      </c>
    </row>
    <row r="330" spans="1:14">
      <c r="A330" s="25">
        <v>50101</v>
      </c>
      <c r="B330" s="22" t="s">
        <v>151</v>
      </c>
      <c r="C330" s="22" t="s">
        <v>269</v>
      </c>
      <c r="D330" s="22" t="s">
        <v>270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  <c r="M330" s="10"/>
      <c r="N330" s="10">
        <v>0</v>
      </c>
    </row>
    <row r="331" spans="1:14">
      <c r="A331" s="25">
        <v>70106</v>
      </c>
      <c r="B331" s="22" t="s">
        <v>268</v>
      </c>
      <c r="C331" s="22" t="s">
        <v>400</v>
      </c>
      <c r="D331" s="22" t="s">
        <v>401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  <c r="M331" s="10"/>
      <c r="N331" s="10">
        <v>0</v>
      </c>
    </row>
    <row r="332" spans="1:14">
      <c r="A332" s="25">
        <v>20505</v>
      </c>
      <c r="B332" s="22" t="s">
        <v>212</v>
      </c>
      <c r="C332" s="22" t="s">
        <v>357</v>
      </c>
      <c r="D332" s="22" t="s">
        <v>402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  <c r="M332" s="10"/>
      <c r="N332" s="10">
        <v>0</v>
      </c>
    </row>
    <row r="333" spans="1:14">
      <c r="A333" s="25">
        <v>91003</v>
      </c>
      <c r="B333" s="22" t="s">
        <v>114</v>
      </c>
      <c r="C333" s="22" t="s">
        <v>115</v>
      </c>
      <c r="D333" s="22" t="s">
        <v>216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  <c r="M333" s="10"/>
      <c r="N333" s="10">
        <v>0</v>
      </c>
    </row>
    <row r="334" spans="1:14">
      <c r="A334" s="25">
        <v>20301</v>
      </c>
      <c r="B334" s="22" t="s">
        <v>212</v>
      </c>
      <c r="C334" s="22" t="s">
        <v>245</v>
      </c>
      <c r="D334" s="22" t="s">
        <v>246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  <c r="M334" s="10"/>
      <c r="N334" s="10">
        <v>0</v>
      </c>
    </row>
    <row r="335" spans="1:14">
      <c r="A335" s="25">
        <v>60306</v>
      </c>
      <c r="B335" s="22" t="s">
        <v>158</v>
      </c>
      <c r="C335" s="22" t="s">
        <v>406</v>
      </c>
      <c r="D335" s="22" t="s">
        <v>623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  <c r="M335" s="10"/>
      <c r="N335" s="10">
        <v>0</v>
      </c>
    </row>
    <row r="336" spans="1:14">
      <c r="A336" s="25">
        <v>90207</v>
      </c>
      <c r="B336" s="22" t="s">
        <v>114</v>
      </c>
      <c r="C336" s="22" t="s">
        <v>435</v>
      </c>
      <c r="D336" s="22" t="s">
        <v>624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  <c r="M336" s="10"/>
      <c r="N336" s="10">
        <v>0</v>
      </c>
    </row>
    <row r="337" spans="1:14">
      <c r="A337" s="25">
        <v>91004</v>
      </c>
      <c r="B337" s="22" t="s">
        <v>114</v>
      </c>
      <c r="C337" s="22" t="s">
        <v>115</v>
      </c>
      <c r="D337" s="22" t="s">
        <v>625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  <c r="M337" s="10"/>
      <c r="N337" s="10">
        <v>0</v>
      </c>
    </row>
    <row r="338" spans="1:14">
      <c r="A338" s="25">
        <v>130712</v>
      </c>
      <c r="B338" s="22" t="s">
        <v>102</v>
      </c>
      <c r="C338" s="22" t="s">
        <v>138</v>
      </c>
      <c r="D338" s="22" t="s">
        <v>347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  <c r="M338" s="10"/>
      <c r="N338" s="10">
        <v>0</v>
      </c>
    </row>
    <row r="339" spans="1:14">
      <c r="A339" s="25">
        <v>91107</v>
      </c>
      <c r="B339" s="22" t="s">
        <v>114</v>
      </c>
      <c r="C339" s="22" t="s">
        <v>186</v>
      </c>
      <c r="D339" s="22" t="s">
        <v>305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  <c r="M339" s="10"/>
      <c r="N339" s="10">
        <v>0</v>
      </c>
    </row>
    <row r="340" spans="1:14">
      <c r="A340" s="25">
        <v>90208</v>
      </c>
      <c r="B340" s="22" t="s">
        <v>114</v>
      </c>
      <c r="C340" s="22" t="s">
        <v>435</v>
      </c>
      <c r="D340" s="22" t="s">
        <v>626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  <c r="M340" s="10"/>
      <c r="N340" s="10">
        <v>0</v>
      </c>
    </row>
    <row r="341" spans="1:14">
      <c r="A341" s="25">
        <v>70212</v>
      </c>
      <c r="B341" s="22" t="s">
        <v>268</v>
      </c>
      <c r="C341" s="22" t="s">
        <v>348</v>
      </c>
      <c r="D341" s="22" t="s">
        <v>627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  <c r="M341" s="10"/>
      <c r="N341" s="10">
        <v>0</v>
      </c>
    </row>
    <row r="342" spans="1:14">
      <c r="A342" s="25">
        <v>91112</v>
      </c>
      <c r="B342" s="22" t="s">
        <v>114</v>
      </c>
      <c r="C342" s="22" t="s">
        <v>186</v>
      </c>
      <c r="D342" s="22" t="s">
        <v>327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  <c r="M342" s="10"/>
      <c r="N342" s="10">
        <v>0</v>
      </c>
    </row>
    <row r="343" spans="1:14">
      <c r="A343" s="25">
        <v>130308</v>
      </c>
      <c r="B343" s="22" t="s">
        <v>102</v>
      </c>
      <c r="C343" s="22" t="s">
        <v>222</v>
      </c>
      <c r="D343" s="22" t="s">
        <v>628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  <c r="M343" s="10"/>
      <c r="N343" s="10">
        <v>0</v>
      </c>
    </row>
    <row r="344" spans="1:14">
      <c r="A344" s="25">
        <v>70709</v>
      </c>
      <c r="B344" s="22" t="s">
        <v>268</v>
      </c>
      <c r="C344" s="22" t="s">
        <v>453</v>
      </c>
      <c r="D344" s="22" t="s">
        <v>629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  <c r="M344" s="10"/>
      <c r="N344" s="10">
        <v>0</v>
      </c>
    </row>
    <row r="345" spans="1:14" ht="24">
      <c r="A345" s="25">
        <v>70301</v>
      </c>
      <c r="B345" s="22" t="s">
        <v>268</v>
      </c>
      <c r="C345" s="22" t="s">
        <v>268</v>
      </c>
      <c r="D345" s="22" t="s">
        <v>306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  <c r="M345" s="10"/>
      <c r="N345" s="10">
        <v>0</v>
      </c>
    </row>
    <row r="346" spans="1:14">
      <c r="A346" s="25">
        <v>90209</v>
      </c>
      <c r="B346" s="22" t="s">
        <v>114</v>
      </c>
      <c r="C346" s="22" t="s">
        <v>435</v>
      </c>
      <c r="D346" s="22" t="s">
        <v>630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  <c r="M346" s="10"/>
      <c r="N346" s="10">
        <v>0</v>
      </c>
    </row>
    <row r="347" spans="1:14">
      <c r="A347" s="25">
        <v>70603</v>
      </c>
      <c r="B347" s="22" t="s">
        <v>268</v>
      </c>
      <c r="C347" s="22" t="s">
        <v>248</v>
      </c>
      <c r="D347" s="22" t="s">
        <v>631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  <c r="M347" s="10"/>
      <c r="N347" s="10">
        <v>0</v>
      </c>
    </row>
    <row r="348" spans="1:14">
      <c r="A348" s="25">
        <v>41103</v>
      </c>
      <c r="B348" s="22" t="s">
        <v>154</v>
      </c>
      <c r="C348" s="22" t="s">
        <v>258</v>
      </c>
      <c r="D348" s="22" t="s">
        <v>632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  <c r="M348" s="10"/>
      <c r="N348" s="10">
        <v>0</v>
      </c>
    </row>
    <row r="349" spans="1:14" ht="24">
      <c r="A349" s="25">
        <v>110102</v>
      </c>
      <c r="B349" s="22" t="s">
        <v>188</v>
      </c>
      <c r="C349" s="22" t="s">
        <v>189</v>
      </c>
      <c r="D349" s="22" t="s">
        <v>190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  <c r="M349" s="10">
        <v>1</v>
      </c>
      <c r="N349" s="10">
        <v>1</v>
      </c>
    </row>
    <row r="350" spans="1:14">
      <c r="A350" s="25">
        <v>41306</v>
      </c>
      <c r="B350" s="22" t="s">
        <v>154</v>
      </c>
      <c r="C350" s="22" t="s">
        <v>441</v>
      </c>
      <c r="D350" s="22" t="s">
        <v>633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  <c r="M350" s="10"/>
      <c r="N350" s="10">
        <v>0</v>
      </c>
    </row>
    <row r="351" spans="1:14">
      <c r="A351" s="25">
        <v>120404</v>
      </c>
      <c r="B351" s="22" t="s">
        <v>191</v>
      </c>
      <c r="C351" s="22" t="s">
        <v>493</v>
      </c>
      <c r="D351" s="22" t="s">
        <v>634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  <c r="M351" s="10"/>
      <c r="N351" s="10">
        <v>0</v>
      </c>
    </row>
    <row r="352" spans="1:14">
      <c r="A352" s="25">
        <v>60602</v>
      </c>
      <c r="B352" s="22" t="s">
        <v>158</v>
      </c>
      <c r="C352" s="22" t="s">
        <v>342</v>
      </c>
      <c r="D352" s="22" t="s">
        <v>635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  <c r="M352" s="10"/>
      <c r="N352" s="10">
        <v>0</v>
      </c>
    </row>
    <row r="353" spans="1:14">
      <c r="A353" s="25">
        <v>70305</v>
      </c>
      <c r="B353" s="22" t="s">
        <v>268</v>
      </c>
      <c r="C353" s="22" t="s">
        <v>268</v>
      </c>
      <c r="D353" s="22" t="s">
        <v>636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  <c r="M353" s="10"/>
      <c r="N353" s="10">
        <v>0</v>
      </c>
    </row>
    <row r="354" spans="1:14">
      <c r="A354" s="25">
        <v>90308</v>
      </c>
      <c r="B354" s="22" t="s">
        <v>114</v>
      </c>
      <c r="C354" s="22" t="s">
        <v>284</v>
      </c>
      <c r="D354" s="22" t="s">
        <v>636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  <c r="M354" s="10"/>
      <c r="N354" s="10">
        <v>0</v>
      </c>
    </row>
    <row r="355" spans="1:14">
      <c r="A355" s="25">
        <v>80816</v>
      </c>
      <c r="B355" s="22" t="s">
        <v>99</v>
      </c>
      <c r="C355" s="22" t="s">
        <v>99</v>
      </c>
      <c r="D355" s="22" t="s">
        <v>129</v>
      </c>
      <c r="E355" s="14">
        <f t="shared" si="6"/>
        <v>8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  <c r="M355" s="10">
        <v>6</v>
      </c>
      <c r="N355" s="10">
        <v>8</v>
      </c>
    </row>
    <row r="356" spans="1:14">
      <c r="A356" s="25">
        <v>10210</v>
      </c>
      <c r="B356" s="22" t="s">
        <v>163</v>
      </c>
      <c r="C356" s="22" t="s">
        <v>164</v>
      </c>
      <c r="D356" s="22" t="s">
        <v>637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  <c r="M356" s="10"/>
      <c r="N356" s="10">
        <v>0</v>
      </c>
    </row>
    <row r="357" spans="1:14">
      <c r="A357" s="25">
        <v>70306</v>
      </c>
      <c r="B357" s="22" t="s">
        <v>268</v>
      </c>
      <c r="C357" s="22" t="s">
        <v>268</v>
      </c>
      <c r="D357" s="22" t="s">
        <v>638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  <c r="M357" s="10"/>
      <c r="N357" s="10">
        <v>0</v>
      </c>
    </row>
    <row r="358" spans="1:14">
      <c r="A358" s="25">
        <v>90210</v>
      </c>
      <c r="B358" s="22" t="s">
        <v>114</v>
      </c>
      <c r="C358" s="22" t="s">
        <v>435</v>
      </c>
      <c r="D358" s="22" t="s">
        <v>639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  <c r="M358" s="10"/>
      <c r="N358" s="10">
        <v>0</v>
      </c>
    </row>
    <row r="359" spans="1:14">
      <c r="A359" s="25">
        <v>20405</v>
      </c>
      <c r="B359" s="22" t="s">
        <v>212</v>
      </c>
      <c r="C359" s="22" t="s">
        <v>249</v>
      </c>
      <c r="D359" s="22" t="s">
        <v>640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  <c r="M359" s="10"/>
      <c r="N359" s="10">
        <v>0</v>
      </c>
    </row>
    <row r="360" spans="1:14">
      <c r="A360" s="25">
        <v>90702</v>
      </c>
      <c r="B360" s="22" t="s">
        <v>114</v>
      </c>
      <c r="C360" s="22" t="s">
        <v>363</v>
      </c>
      <c r="D360" s="22" t="s">
        <v>640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  <c r="M360" s="10"/>
      <c r="N360" s="10">
        <v>0</v>
      </c>
    </row>
    <row r="361" spans="1:14">
      <c r="A361" s="25">
        <v>41101</v>
      </c>
      <c r="B361" s="22" t="s">
        <v>154</v>
      </c>
      <c r="C361" s="22" t="s">
        <v>258</v>
      </c>
      <c r="D361" s="22" t="s">
        <v>403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  <c r="M361" s="10"/>
      <c r="N361" s="10">
        <v>0</v>
      </c>
    </row>
    <row r="362" spans="1:14">
      <c r="A362" s="25">
        <v>130407</v>
      </c>
      <c r="B362" s="22" t="s">
        <v>102</v>
      </c>
      <c r="C362" s="22" t="s">
        <v>259</v>
      </c>
      <c r="D362" s="22" t="s">
        <v>403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  <c r="M362" s="10"/>
      <c r="N362" s="10">
        <v>0</v>
      </c>
    </row>
    <row r="363" spans="1:14">
      <c r="A363" s="25">
        <v>60309</v>
      </c>
      <c r="B363" s="22" t="s">
        <v>158</v>
      </c>
      <c r="C363" s="22" t="s">
        <v>406</v>
      </c>
      <c r="D363" s="22" t="s">
        <v>641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  <c r="M363" s="10"/>
      <c r="N363" s="10">
        <v>0</v>
      </c>
    </row>
    <row r="364" spans="1:14">
      <c r="A364" s="25">
        <v>20306</v>
      </c>
      <c r="B364" s="22" t="s">
        <v>212</v>
      </c>
      <c r="C364" s="22" t="s">
        <v>245</v>
      </c>
      <c r="D364" s="22" t="s">
        <v>224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  <c r="M364" s="10"/>
      <c r="N364" s="10">
        <v>0</v>
      </c>
    </row>
    <row r="365" spans="1:14">
      <c r="A365" s="25">
        <v>40606</v>
      </c>
      <c r="B365" s="22" t="s">
        <v>154</v>
      </c>
      <c r="C365" s="22" t="s">
        <v>171</v>
      </c>
      <c r="D365" s="22" t="s">
        <v>224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  <c r="M365" s="10">
        <v>1</v>
      </c>
      <c r="N365" s="10">
        <v>1</v>
      </c>
    </row>
    <row r="366" spans="1:14">
      <c r="A366" s="25">
        <v>80820</v>
      </c>
      <c r="B366" s="22" t="s">
        <v>99</v>
      </c>
      <c r="C366" s="22" t="s">
        <v>99</v>
      </c>
      <c r="D366" s="22" t="s">
        <v>125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  <c r="M366" s="10">
        <v>6</v>
      </c>
      <c r="N366" s="10">
        <v>6</v>
      </c>
    </row>
    <row r="367" spans="1:14">
      <c r="A367" s="25">
        <v>80505</v>
      </c>
      <c r="B367" s="22" t="s">
        <v>99</v>
      </c>
      <c r="C367" s="22" t="s">
        <v>134</v>
      </c>
      <c r="D367" s="22" t="s">
        <v>208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  <c r="M367" s="10"/>
      <c r="N367" s="10">
        <v>0</v>
      </c>
    </row>
    <row r="368" spans="1:14">
      <c r="A368" s="25">
        <v>60201</v>
      </c>
      <c r="B368" s="22" t="s">
        <v>158</v>
      </c>
      <c r="C368" s="22" t="s">
        <v>350</v>
      </c>
      <c r="D368" s="22" t="s">
        <v>642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  <c r="M368" s="10"/>
      <c r="N368" s="10">
        <v>0</v>
      </c>
    </row>
    <row r="369" spans="1:14">
      <c r="A369" s="25">
        <v>130309</v>
      </c>
      <c r="B369" s="22" t="s">
        <v>102</v>
      </c>
      <c r="C369" s="22" t="s">
        <v>222</v>
      </c>
      <c r="D369" s="22" t="s">
        <v>307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  <c r="M369" s="10"/>
      <c r="N369" s="10">
        <v>0</v>
      </c>
    </row>
    <row r="370" spans="1:14">
      <c r="A370" s="25">
        <v>70409</v>
      </c>
      <c r="B370" s="22" t="s">
        <v>268</v>
      </c>
      <c r="C370" s="22" t="s">
        <v>328</v>
      </c>
      <c r="D370" s="22" t="s">
        <v>308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  <c r="M370" s="10"/>
      <c r="N370" s="10">
        <v>0</v>
      </c>
    </row>
    <row r="371" spans="1:14">
      <c r="A371" s="25">
        <v>90501</v>
      </c>
      <c r="B371" s="22" t="s">
        <v>114</v>
      </c>
      <c r="C371" s="22" t="s">
        <v>308</v>
      </c>
      <c r="D371" s="22" t="s">
        <v>309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  <c r="M371" s="10"/>
      <c r="N371" s="10">
        <v>0</v>
      </c>
    </row>
    <row r="372" spans="1:14">
      <c r="A372" s="25">
        <v>70213</v>
      </c>
      <c r="B372" s="22" t="s">
        <v>268</v>
      </c>
      <c r="C372" s="22" t="s">
        <v>348</v>
      </c>
      <c r="D372" s="22" t="s">
        <v>643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  <c r="M372" s="10"/>
      <c r="N372" s="10">
        <v>0</v>
      </c>
    </row>
    <row r="373" spans="1:14">
      <c r="A373" s="25">
        <v>10207</v>
      </c>
      <c r="B373" s="22" t="s">
        <v>163</v>
      </c>
      <c r="C373" s="22" t="s">
        <v>164</v>
      </c>
      <c r="D373" s="22" t="s">
        <v>348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  <c r="M373" s="10"/>
      <c r="N373" s="10">
        <v>0</v>
      </c>
    </row>
    <row r="374" spans="1:14">
      <c r="A374" s="25">
        <v>70201</v>
      </c>
      <c r="B374" s="22" t="s">
        <v>268</v>
      </c>
      <c r="C374" s="22" t="s">
        <v>348</v>
      </c>
      <c r="D374" s="22" t="s">
        <v>349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  <c r="M374" s="10"/>
      <c r="N374" s="10">
        <v>0</v>
      </c>
    </row>
    <row r="375" spans="1:14">
      <c r="A375" s="25">
        <v>70214</v>
      </c>
      <c r="B375" s="22" t="s">
        <v>268</v>
      </c>
      <c r="C375" s="22" t="s">
        <v>348</v>
      </c>
      <c r="D375" s="22" t="s">
        <v>644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  <c r="M375" s="10"/>
      <c r="N375" s="10">
        <v>0</v>
      </c>
    </row>
    <row r="376" spans="1:14">
      <c r="A376" s="25">
        <v>70107</v>
      </c>
      <c r="B376" s="22" t="s">
        <v>268</v>
      </c>
      <c r="C376" s="22" t="s">
        <v>400</v>
      </c>
      <c r="D376" s="22" t="s">
        <v>645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  <c r="M376" s="10"/>
      <c r="N376" s="10">
        <v>0</v>
      </c>
    </row>
    <row r="377" spans="1:14">
      <c r="A377" s="25">
        <v>130907</v>
      </c>
      <c r="B377" s="22" t="s">
        <v>102</v>
      </c>
      <c r="C377" s="22" t="s">
        <v>322</v>
      </c>
      <c r="D377" s="22" t="s">
        <v>646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  <c r="M377" s="10"/>
      <c r="N377" s="10">
        <v>0</v>
      </c>
    </row>
    <row r="378" spans="1:14">
      <c r="A378" s="25">
        <v>60205</v>
      </c>
      <c r="B378" s="22" t="s">
        <v>158</v>
      </c>
      <c r="C378" s="22" t="s">
        <v>350</v>
      </c>
      <c r="D378" s="22" t="s">
        <v>351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  <c r="M378" s="10"/>
      <c r="N378" s="10">
        <v>0</v>
      </c>
    </row>
    <row r="379" spans="1:14">
      <c r="A379" s="25">
        <v>90604</v>
      </c>
      <c r="B379" s="22" t="s">
        <v>114</v>
      </c>
      <c r="C379" s="22" t="s">
        <v>302</v>
      </c>
      <c r="D379" s="22" t="s">
        <v>351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  <c r="M379" s="10"/>
      <c r="N379" s="10">
        <v>0</v>
      </c>
    </row>
    <row r="380" spans="1:14">
      <c r="A380" s="25">
        <v>130310</v>
      </c>
      <c r="B380" s="22" t="s">
        <v>102</v>
      </c>
      <c r="C380" s="22" t="s">
        <v>222</v>
      </c>
      <c r="D380" s="22" t="s">
        <v>223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  <c r="M380" s="10">
        <v>1</v>
      </c>
      <c r="N380" s="10">
        <v>1</v>
      </c>
    </row>
    <row r="381" spans="1:14">
      <c r="A381" s="25">
        <v>30108</v>
      </c>
      <c r="B381" s="22" t="s">
        <v>144</v>
      </c>
      <c r="C381" s="22" t="s">
        <v>144</v>
      </c>
      <c r="D381" s="22" t="s">
        <v>310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  <c r="M381" s="10"/>
      <c r="N381" s="10">
        <v>0</v>
      </c>
    </row>
    <row r="382" spans="1:14">
      <c r="A382" s="25">
        <v>40202</v>
      </c>
      <c r="B382" s="22" t="s">
        <v>154</v>
      </c>
      <c r="C382" s="22" t="s">
        <v>195</v>
      </c>
      <c r="D382" s="22" t="s">
        <v>647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  <c r="M382" s="10"/>
      <c r="N382" s="10">
        <v>0</v>
      </c>
    </row>
    <row r="383" spans="1:14">
      <c r="A383" s="25">
        <v>70108</v>
      </c>
      <c r="B383" s="22" t="s">
        <v>268</v>
      </c>
      <c r="C383" s="22" t="s">
        <v>400</v>
      </c>
      <c r="D383" s="22" t="s">
        <v>648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  <c r="M383" s="10"/>
      <c r="N383" s="10">
        <v>0</v>
      </c>
    </row>
    <row r="384" spans="1:14">
      <c r="A384" s="25">
        <v>60104</v>
      </c>
      <c r="B384" s="22" t="s">
        <v>158</v>
      </c>
      <c r="C384" s="22" t="s">
        <v>297</v>
      </c>
      <c r="D384" s="22" t="s">
        <v>298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  <c r="M384" s="10"/>
      <c r="N384" s="10">
        <v>0</v>
      </c>
    </row>
    <row r="385" spans="1:14" ht="24">
      <c r="A385" s="25">
        <v>91201</v>
      </c>
      <c r="B385" s="22" t="s">
        <v>114</v>
      </c>
      <c r="C385" s="22" t="s">
        <v>242</v>
      </c>
      <c r="D385" s="22" t="s">
        <v>243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  <c r="M385" s="10"/>
      <c r="N385" s="10">
        <v>0</v>
      </c>
    </row>
    <row r="386" spans="1:14">
      <c r="A386" s="25">
        <v>60504</v>
      </c>
      <c r="B386" s="22" t="s">
        <v>158</v>
      </c>
      <c r="C386" s="22" t="s">
        <v>417</v>
      </c>
      <c r="D386" s="22" t="s">
        <v>649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  <c r="M386" s="10"/>
      <c r="N386" s="10">
        <v>0</v>
      </c>
    </row>
    <row r="387" spans="1:14">
      <c r="A387" s="25">
        <v>70410</v>
      </c>
      <c r="B387" s="22" t="s">
        <v>268</v>
      </c>
      <c r="C387" s="22" t="s">
        <v>328</v>
      </c>
      <c r="D387" s="22" t="s">
        <v>650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  <c r="M387" s="10"/>
      <c r="N387" s="10">
        <v>0</v>
      </c>
    </row>
    <row r="388" spans="1:14">
      <c r="A388" s="25">
        <v>20304</v>
      </c>
      <c r="B388" s="22" t="s">
        <v>212</v>
      </c>
      <c r="C388" s="22" t="s">
        <v>245</v>
      </c>
      <c r="D388" s="22" t="s">
        <v>651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  <c r="M388" s="10"/>
      <c r="N388" s="10">
        <v>0</v>
      </c>
    </row>
    <row r="389" spans="1:14">
      <c r="A389" s="25">
        <v>60404</v>
      </c>
      <c r="B389" s="22" t="s">
        <v>158</v>
      </c>
      <c r="C389" s="22" t="s">
        <v>332</v>
      </c>
      <c r="D389" s="22" t="s">
        <v>651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  <c r="M389" s="10"/>
      <c r="N389" s="10">
        <v>0</v>
      </c>
    </row>
    <row r="390" spans="1:14">
      <c r="A390" s="25">
        <v>90404</v>
      </c>
      <c r="B390" s="22" t="s">
        <v>114</v>
      </c>
      <c r="C390" s="22" t="s">
        <v>238</v>
      </c>
      <c r="D390" s="22" t="s">
        <v>651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  <c r="M390" s="10"/>
      <c r="N390" s="10">
        <v>0</v>
      </c>
    </row>
    <row r="391" spans="1:14">
      <c r="A391" s="25">
        <v>70309</v>
      </c>
      <c r="B391" s="22" t="s">
        <v>268</v>
      </c>
      <c r="C391" s="22" t="s">
        <v>268</v>
      </c>
      <c r="D391" s="22" t="s">
        <v>652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  <c r="M391" s="10"/>
      <c r="N391" s="10">
        <v>0</v>
      </c>
    </row>
    <row r="392" spans="1:14">
      <c r="A392" s="25">
        <v>20307</v>
      </c>
      <c r="B392" s="22" t="s">
        <v>212</v>
      </c>
      <c r="C392" s="22" t="s">
        <v>245</v>
      </c>
      <c r="D392" s="22" t="s">
        <v>653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  <c r="M392" s="10"/>
      <c r="N392" s="10">
        <v>0</v>
      </c>
    </row>
    <row r="393" spans="1:14">
      <c r="A393" s="25">
        <v>90507</v>
      </c>
      <c r="B393" s="22" t="s">
        <v>114</v>
      </c>
      <c r="C393" s="22" t="s">
        <v>308</v>
      </c>
      <c r="D393" s="22" t="s">
        <v>654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  <c r="M393" s="10"/>
      <c r="N393" s="10">
        <v>0</v>
      </c>
    </row>
    <row r="394" spans="1:14" ht="24">
      <c r="A394" s="25">
        <v>120903</v>
      </c>
      <c r="B394" s="22" t="s">
        <v>191</v>
      </c>
      <c r="C394" s="22" t="s">
        <v>449</v>
      </c>
      <c r="D394" s="22" t="s">
        <v>655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  <c r="M394" s="10"/>
      <c r="N394" s="10">
        <v>0</v>
      </c>
    </row>
    <row r="395" spans="1:14">
      <c r="A395" s="25">
        <v>40708</v>
      </c>
      <c r="B395" s="22" t="s">
        <v>154</v>
      </c>
      <c r="C395" s="22" t="s">
        <v>286</v>
      </c>
      <c r="D395" s="22" t="s">
        <v>205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  <c r="M395" s="10"/>
      <c r="N395" s="10">
        <v>0</v>
      </c>
    </row>
    <row r="396" spans="1:14">
      <c r="A396" s="25">
        <v>91008</v>
      </c>
      <c r="B396" s="22" t="s">
        <v>114</v>
      </c>
      <c r="C396" s="22" t="s">
        <v>115</v>
      </c>
      <c r="D396" s="22" t="s">
        <v>205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  <c r="M396" s="10"/>
      <c r="N396" s="10">
        <v>0</v>
      </c>
    </row>
    <row r="397" spans="1:14">
      <c r="A397" s="25">
        <v>40703</v>
      </c>
      <c r="B397" s="22" t="s">
        <v>154</v>
      </c>
      <c r="C397" s="22" t="s">
        <v>286</v>
      </c>
      <c r="D397" s="22" t="s">
        <v>438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  <c r="M397" s="10"/>
      <c r="N397" s="10">
        <v>0</v>
      </c>
    </row>
    <row r="398" spans="1:14">
      <c r="A398" s="25">
        <v>40803</v>
      </c>
      <c r="B398" s="22" t="s">
        <v>154</v>
      </c>
      <c r="C398" s="22" t="s">
        <v>280</v>
      </c>
      <c r="D398" s="22" t="s">
        <v>352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  <c r="M398" s="10"/>
      <c r="N398" s="10">
        <v>0</v>
      </c>
    </row>
    <row r="399" spans="1:14">
      <c r="A399" s="25">
        <v>70307</v>
      </c>
      <c r="B399" s="22" t="s">
        <v>268</v>
      </c>
      <c r="C399" s="22" t="s">
        <v>268</v>
      </c>
      <c r="D399" s="22" t="s">
        <v>352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  <c r="M399" s="10"/>
      <c r="N399" s="10">
        <v>0</v>
      </c>
    </row>
    <row r="400" spans="1:14">
      <c r="A400" s="25">
        <v>70502</v>
      </c>
      <c r="B400" s="22" t="s">
        <v>268</v>
      </c>
      <c r="C400" s="22" t="s">
        <v>656</v>
      </c>
      <c r="D400" s="22" t="s">
        <v>657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  <c r="M400" s="10"/>
      <c r="N400" s="10">
        <v>0</v>
      </c>
    </row>
    <row r="401" spans="1:14">
      <c r="A401" s="25">
        <v>60705</v>
      </c>
      <c r="B401" s="22" t="s">
        <v>158</v>
      </c>
      <c r="C401" s="22" t="s">
        <v>353</v>
      </c>
      <c r="D401" s="22" t="s">
        <v>354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  <c r="M401" s="10"/>
      <c r="N401" s="10">
        <v>0</v>
      </c>
    </row>
    <row r="402" spans="1:14">
      <c r="A402" s="25">
        <v>60503</v>
      </c>
      <c r="B402" s="22" t="s">
        <v>158</v>
      </c>
      <c r="C402" s="22" t="s">
        <v>417</v>
      </c>
      <c r="D402" s="22" t="s">
        <v>658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  <c r="M402" s="10"/>
      <c r="N402" s="10">
        <v>0</v>
      </c>
    </row>
    <row r="403" spans="1:14">
      <c r="A403" s="25">
        <v>90703</v>
      </c>
      <c r="B403" s="22" t="s">
        <v>114</v>
      </c>
      <c r="C403" s="22" t="s">
        <v>363</v>
      </c>
      <c r="D403" s="22" t="s">
        <v>658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  <c r="M403" s="10"/>
      <c r="N403" s="10">
        <v>0</v>
      </c>
    </row>
    <row r="404" spans="1:14">
      <c r="A404" s="25">
        <v>60307</v>
      </c>
      <c r="B404" s="22" t="s">
        <v>158</v>
      </c>
      <c r="C404" s="22" t="s">
        <v>406</v>
      </c>
      <c r="D404" s="22" t="s">
        <v>659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  <c r="M404" s="10"/>
      <c r="N404" s="10">
        <v>0</v>
      </c>
    </row>
    <row r="405" spans="1:14">
      <c r="A405" s="25">
        <v>60308</v>
      </c>
      <c r="B405" s="22" t="s">
        <v>158</v>
      </c>
      <c r="C405" s="22" t="s">
        <v>406</v>
      </c>
      <c r="D405" s="22" t="s">
        <v>660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  <c r="M405" s="10"/>
      <c r="N405" s="10">
        <v>0</v>
      </c>
    </row>
    <row r="406" spans="1:14">
      <c r="A406" s="25">
        <v>130713</v>
      </c>
      <c r="B406" s="22" t="s">
        <v>102</v>
      </c>
      <c r="C406" s="22" t="s">
        <v>138</v>
      </c>
      <c r="D406" s="22" t="s">
        <v>355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  <c r="M406" s="10"/>
      <c r="N406" s="10">
        <v>0</v>
      </c>
    </row>
    <row r="407" spans="1:14">
      <c r="A407" s="25">
        <v>90803</v>
      </c>
      <c r="B407" s="22" t="s">
        <v>114</v>
      </c>
      <c r="C407" s="22" t="s">
        <v>118</v>
      </c>
      <c r="D407" s="22" t="s">
        <v>661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  <c r="M407" s="10"/>
      <c r="N407" s="10">
        <v>0</v>
      </c>
    </row>
    <row r="408" spans="1:14">
      <c r="A408" s="25">
        <v>130908</v>
      </c>
      <c r="B408" s="22" t="s">
        <v>102</v>
      </c>
      <c r="C408" s="22" t="s">
        <v>322</v>
      </c>
      <c r="D408" s="22" t="s">
        <v>404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  <c r="M408" s="10"/>
      <c r="N408" s="10">
        <v>0</v>
      </c>
    </row>
    <row r="409" spans="1:14">
      <c r="A409" s="25">
        <v>60403</v>
      </c>
      <c r="B409" s="22" t="s">
        <v>158</v>
      </c>
      <c r="C409" s="22" t="s">
        <v>332</v>
      </c>
      <c r="D409" s="22" t="s">
        <v>662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  <c r="M409" s="10"/>
      <c r="N409" s="10">
        <v>0</v>
      </c>
    </row>
    <row r="410" spans="1:14">
      <c r="A410" s="25">
        <v>90406</v>
      </c>
      <c r="B410" s="22" t="s">
        <v>114</v>
      </c>
      <c r="C410" s="22" t="s">
        <v>238</v>
      </c>
      <c r="D410" s="22" t="s">
        <v>356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  <c r="M410" s="10"/>
      <c r="N410" s="10">
        <v>0</v>
      </c>
    </row>
    <row r="411" spans="1:14">
      <c r="A411" s="25">
        <v>40406</v>
      </c>
      <c r="B411" s="22" t="s">
        <v>154</v>
      </c>
      <c r="C411" s="22" t="s">
        <v>234</v>
      </c>
      <c r="D411" s="22" t="s">
        <v>663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  <c r="M411" s="10"/>
      <c r="N411" s="10">
        <v>0</v>
      </c>
    </row>
    <row r="412" spans="1:14">
      <c r="A412" s="25">
        <v>70308</v>
      </c>
      <c r="B412" s="22" t="s">
        <v>268</v>
      </c>
      <c r="C412" s="22" t="s">
        <v>268</v>
      </c>
      <c r="D412" s="22" t="s">
        <v>405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  <c r="M412" s="10"/>
      <c r="N412" s="10">
        <v>0</v>
      </c>
    </row>
    <row r="413" spans="1:14">
      <c r="A413" s="25">
        <v>60301</v>
      </c>
      <c r="B413" s="22" t="s">
        <v>158</v>
      </c>
      <c r="C413" s="22" t="s">
        <v>406</v>
      </c>
      <c r="D413" s="22" t="s">
        <v>407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  <c r="M413" s="10"/>
      <c r="N413" s="10">
        <v>0</v>
      </c>
    </row>
    <row r="414" spans="1:14">
      <c r="A414" s="25">
        <v>90304</v>
      </c>
      <c r="B414" s="22" t="s">
        <v>114</v>
      </c>
      <c r="C414" s="22" t="s">
        <v>284</v>
      </c>
      <c r="D414" s="22" t="s">
        <v>664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  <c r="M414" s="10"/>
      <c r="N414" s="10">
        <v>0</v>
      </c>
    </row>
    <row r="415" spans="1:14">
      <c r="A415" s="25">
        <v>70401</v>
      </c>
      <c r="B415" s="22" t="s">
        <v>268</v>
      </c>
      <c r="C415" s="22" t="s">
        <v>328</v>
      </c>
      <c r="D415" s="22" t="s">
        <v>329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  <c r="M415" s="10"/>
      <c r="N415" s="10">
        <v>0</v>
      </c>
    </row>
    <row r="416" spans="1:14">
      <c r="A416" s="25">
        <v>120804</v>
      </c>
      <c r="B416" s="22" t="s">
        <v>191</v>
      </c>
      <c r="C416" s="22" t="s">
        <v>192</v>
      </c>
      <c r="D416" s="22" t="s">
        <v>665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  <c r="M416" s="10"/>
      <c r="N416" s="10">
        <v>0</v>
      </c>
    </row>
    <row r="417" spans="1:14">
      <c r="A417" s="25">
        <v>90513</v>
      </c>
      <c r="B417" s="22" t="s">
        <v>114</v>
      </c>
      <c r="C417" s="22" t="s">
        <v>308</v>
      </c>
      <c r="D417" s="22" t="s">
        <v>666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  <c r="M417" s="10"/>
      <c r="N417" s="10">
        <v>0</v>
      </c>
    </row>
    <row r="418" spans="1:14" ht="24">
      <c r="A418" s="25">
        <v>110103</v>
      </c>
      <c r="B418" s="22" t="s">
        <v>188</v>
      </c>
      <c r="C418" s="22" t="s">
        <v>189</v>
      </c>
      <c r="D418" s="22" t="s">
        <v>408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  <c r="M418" s="10"/>
      <c r="N418" s="10">
        <v>0</v>
      </c>
    </row>
    <row r="419" spans="1:14">
      <c r="A419" s="25">
        <v>120307</v>
      </c>
      <c r="B419" s="22" t="s">
        <v>191</v>
      </c>
      <c r="C419" s="22" t="s">
        <v>380</v>
      </c>
      <c r="D419" s="22" t="s">
        <v>667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  <c r="M419" s="10"/>
      <c r="N419" s="10">
        <v>0</v>
      </c>
    </row>
    <row r="420" spans="1:14">
      <c r="A420" s="25">
        <v>30405</v>
      </c>
      <c r="B420" s="22" t="s">
        <v>144</v>
      </c>
      <c r="C420" s="22" t="s">
        <v>330</v>
      </c>
      <c r="D420" s="22" t="s">
        <v>331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  <c r="M420" s="10"/>
      <c r="N420" s="10">
        <v>0</v>
      </c>
    </row>
    <row r="421" spans="1:14">
      <c r="A421" s="25">
        <v>70503</v>
      </c>
      <c r="B421" s="22" t="s">
        <v>268</v>
      </c>
      <c r="C421" s="22" t="s">
        <v>656</v>
      </c>
      <c r="D421" s="22" t="s">
        <v>668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  <c r="M421" s="10"/>
      <c r="N421" s="10">
        <v>0</v>
      </c>
    </row>
    <row r="422" spans="1:14">
      <c r="A422" s="25">
        <v>81004</v>
      </c>
      <c r="B422" s="22" t="s">
        <v>99</v>
      </c>
      <c r="C422" s="22" t="s">
        <v>106</v>
      </c>
      <c r="D422" s="22" t="s">
        <v>173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  <c r="M422" s="10">
        <v>2</v>
      </c>
      <c r="N422" s="10">
        <v>2</v>
      </c>
    </row>
    <row r="423" spans="1:14">
      <c r="A423" s="25">
        <v>60407</v>
      </c>
      <c r="B423" s="22" t="s">
        <v>158</v>
      </c>
      <c r="C423" s="22" t="s">
        <v>332</v>
      </c>
      <c r="D423" s="22" t="s">
        <v>669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  <c r="M423" s="10"/>
      <c r="N423" s="10">
        <v>0</v>
      </c>
    </row>
    <row r="424" spans="1:14">
      <c r="A424" s="26">
        <v>130714</v>
      </c>
      <c r="B424" s="46" t="s">
        <v>102</v>
      </c>
      <c r="C424" s="46" t="s">
        <v>138</v>
      </c>
      <c r="D424" s="46" t="s">
        <v>237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  <c r="M424" s="10">
        <v>1</v>
      </c>
      <c r="N424" s="10">
        <v>1</v>
      </c>
    </row>
    <row r="425" spans="1:14">
      <c r="A425" s="25">
        <v>50208</v>
      </c>
      <c r="B425" s="22" t="s">
        <v>151</v>
      </c>
      <c r="C425" s="22" t="s">
        <v>152</v>
      </c>
      <c r="D425" s="22" t="s">
        <v>159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  <c r="M425" s="10">
        <v>1</v>
      </c>
      <c r="N425" s="10">
        <v>1</v>
      </c>
    </row>
    <row r="426" spans="1:14" ht="24">
      <c r="A426" s="25">
        <v>30301</v>
      </c>
      <c r="B426" s="22" t="s">
        <v>144</v>
      </c>
      <c r="C426" s="22" t="s">
        <v>424</v>
      </c>
      <c r="D426" s="22" t="s">
        <v>670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  <c r="M426" s="10"/>
      <c r="N426" s="10">
        <v>0</v>
      </c>
    </row>
    <row r="427" spans="1:14">
      <c r="A427" s="25">
        <v>10302</v>
      </c>
      <c r="B427" s="22" t="s">
        <v>163</v>
      </c>
      <c r="C427" s="22" t="s">
        <v>167</v>
      </c>
      <c r="D427" s="22" t="s">
        <v>209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  <c r="M427" s="10"/>
      <c r="N427" s="10">
        <v>0</v>
      </c>
    </row>
    <row r="428" spans="1:14">
      <c r="A428" s="25">
        <v>30503</v>
      </c>
      <c r="B428" s="22" t="s">
        <v>144</v>
      </c>
      <c r="C428" s="22" t="s">
        <v>410</v>
      </c>
      <c r="D428" s="22" t="s">
        <v>209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  <c r="M428" s="10"/>
      <c r="N428" s="10">
        <v>0</v>
      </c>
    </row>
    <row r="429" spans="1:14">
      <c r="A429" s="25">
        <v>70411</v>
      </c>
      <c r="B429" s="22" t="s">
        <v>268</v>
      </c>
      <c r="C429" s="22" t="s">
        <v>328</v>
      </c>
      <c r="D429" s="22" t="s">
        <v>671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  <c r="M429" s="10"/>
      <c r="N429" s="10">
        <v>0</v>
      </c>
    </row>
    <row r="430" spans="1:14">
      <c r="A430" s="25">
        <v>60103</v>
      </c>
      <c r="B430" s="22" t="s">
        <v>158</v>
      </c>
      <c r="C430" s="22" t="s">
        <v>297</v>
      </c>
      <c r="D430" s="22" t="s">
        <v>311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  <c r="M430" s="10"/>
      <c r="N430" s="10">
        <v>0</v>
      </c>
    </row>
    <row r="431" spans="1:14">
      <c r="A431" s="25">
        <v>90211</v>
      </c>
      <c r="B431" s="22" t="s">
        <v>114</v>
      </c>
      <c r="C431" s="22" t="s">
        <v>435</v>
      </c>
      <c r="D431" s="22" t="s">
        <v>672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  <c r="M431" s="10"/>
      <c r="N431" s="10">
        <v>0</v>
      </c>
    </row>
    <row r="432" spans="1:14">
      <c r="A432" s="25">
        <v>41004</v>
      </c>
      <c r="B432" s="22" t="s">
        <v>154</v>
      </c>
      <c r="C432" s="22" t="s">
        <v>339</v>
      </c>
      <c r="D432" s="22" t="s">
        <v>673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  <c r="M432" s="10"/>
      <c r="N432" s="10">
        <v>0</v>
      </c>
    </row>
    <row r="433" spans="1:14">
      <c r="A433" s="25">
        <v>90601</v>
      </c>
      <c r="B433" s="22" t="s">
        <v>114</v>
      </c>
      <c r="C433" s="22" t="s">
        <v>302</v>
      </c>
      <c r="D433" s="22" t="s">
        <v>312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  <c r="M433" s="10"/>
      <c r="N433" s="10">
        <v>0</v>
      </c>
    </row>
    <row r="434" spans="1:14">
      <c r="A434" s="25">
        <v>120316</v>
      </c>
      <c r="B434" s="22" t="s">
        <v>191</v>
      </c>
      <c r="C434" s="22" t="s">
        <v>380</v>
      </c>
      <c r="D434" s="22" t="s">
        <v>674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  <c r="M434" s="10"/>
      <c r="N434" s="10">
        <v>0</v>
      </c>
    </row>
    <row r="435" spans="1:14">
      <c r="A435" s="25">
        <v>120606</v>
      </c>
      <c r="B435" s="22" t="s">
        <v>191</v>
      </c>
      <c r="C435" s="22" t="s">
        <v>299</v>
      </c>
      <c r="D435" s="22" t="s">
        <v>675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  <c r="M435" s="10"/>
      <c r="N435" s="10">
        <v>0</v>
      </c>
    </row>
    <row r="436" spans="1:14">
      <c r="A436" s="25">
        <v>120107</v>
      </c>
      <c r="B436" s="22" t="s">
        <v>191</v>
      </c>
      <c r="C436" s="22" t="s">
        <v>289</v>
      </c>
      <c r="D436" s="22" t="s">
        <v>409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  <c r="M436" s="10"/>
      <c r="N436" s="10">
        <v>0</v>
      </c>
    </row>
    <row r="437" spans="1:14">
      <c r="A437" s="25">
        <v>10404</v>
      </c>
      <c r="B437" s="22" t="s">
        <v>163</v>
      </c>
      <c r="C437" s="22" t="s">
        <v>273</v>
      </c>
      <c r="D437" s="22" t="s">
        <v>676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  <c r="M437" s="10"/>
      <c r="N437" s="10">
        <v>0</v>
      </c>
    </row>
    <row r="438" spans="1:14">
      <c r="A438" s="25">
        <v>100101</v>
      </c>
      <c r="B438" s="22" t="s">
        <v>149</v>
      </c>
      <c r="C438" s="22" t="s">
        <v>149</v>
      </c>
      <c r="D438" s="22" t="s">
        <v>150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  <c r="M438" s="10">
        <v>13</v>
      </c>
      <c r="N438" s="10">
        <v>13</v>
      </c>
    </row>
    <row r="439" spans="1:14">
      <c r="A439" s="25">
        <v>20401</v>
      </c>
      <c r="B439" s="22" t="s">
        <v>212</v>
      </c>
      <c r="C439" s="22" t="s">
        <v>249</v>
      </c>
      <c r="D439" s="22" t="s">
        <v>250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  <c r="M439" s="10">
        <v>1</v>
      </c>
      <c r="N439" s="10">
        <v>1</v>
      </c>
    </row>
    <row r="440" spans="1:14">
      <c r="A440" s="25">
        <v>120108</v>
      </c>
      <c r="B440" s="22" t="s">
        <v>191</v>
      </c>
      <c r="C440" s="22" t="s">
        <v>289</v>
      </c>
      <c r="D440" s="22" t="s">
        <v>290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  <c r="M440" s="10"/>
      <c r="N440" s="10">
        <v>0</v>
      </c>
    </row>
    <row r="441" spans="1:14">
      <c r="A441" s="25">
        <v>120308</v>
      </c>
      <c r="B441" s="22" t="s">
        <v>191</v>
      </c>
      <c r="C441" s="22" t="s">
        <v>380</v>
      </c>
      <c r="D441" s="22" t="s">
        <v>677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  <c r="M441" s="10"/>
      <c r="N441" s="10">
        <v>0</v>
      </c>
    </row>
    <row r="442" spans="1:14">
      <c r="A442" s="25">
        <v>30504</v>
      </c>
      <c r="B442" s="22" t="s">
        <v>144</v>
      </c>
      <c r="C442" s="22" t="s">
        <v>410</v>
      </c>
      <c r="D442" s="22" t="s">
        <v>411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  <c r="M442" s="10"/>
      <c r="N442" s="10">
        <v>0</v>
      </c>
    </row>
    <row r="443" spans="1:14">
      <c r="A443" s="25">
        <v>70215</v>
      </c>
      <c r="B443" s="22" t="s">
        <v>268</v>
      </c>
      <c r="C443" s="22" t="s">
        <v>348</v>
      </c>
      <c r="D443" s="22" t="s">
        <v>678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  <c r="M443" s="10"/>
      <c r="N443" s="10">
        <v>0</v>
      </c>
    </row>
    <row r="444" spans="1:14">
      <c r="A444" s="25">
        <v>41404</v>
      </c>
      <c r="B444" s="22" t="s">
        <v>154</v>
      </c>
      <c r="C444" s="22" t="s">
        <v>373</v>
      </c>
      <c r="D444" s="22" t="s">
        <v>412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  <c r="M444" s="10"/>
      <c r="N444" s="10">
        <v>0</v>
      </c>
    </row>
    <row r="445" spans="1:14">
      <c r="A445" s="25">
        <v>30602</v>
      </c>
      <c r="B445" s="22" t="s">
        <v>144</v>
      </c>
      <c r="C445" s="22" t="s">
        <v>145</v>
      </c>
      <c r="D445" s="22" t="s">
        <v>146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  <c r="M445" s="10">
        <v>3</v>
      </c>
      <c r="N445" s="10">
        <v>3</v>
      </c>
    </row>
    <row r="446" spans="1:14">
      <c r="A446" s="25">
        <v>130408</v>
      </c>
      <c r="B446" s="22" t="s">
        <v>102</v>
      </c>
      <c r="C446" s="22" t="s">
        <v>259</v>
      </c>
      <c r="D446" s="22" t="s">
        <v>276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  <c r="M446" s="10"/>
      <c r="N446" s="10">
        <v>0</v>
      </c>
    </row>
    <row r="447" spans="1:14">
      <c r="A447" s="25">
        <v>30109</v>
      </c>
      <c r="B447" s="22" t="s">
        <v>144</v>
      </c>
      <c r="C447" s="22" t="s">
        <v>144</v>
      </c>
      <c r="D447" s="22" t="s">
        <v>271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  <c r="M447" s="10"/>
      <c r="N447" s="10">
        <v>0</v>
      </c>
    </row>
    <row r="448" spans="1:14">
      <c r="A448" s="25">
        <v>30201</v>
      </c>
      <c r="B448" s="22" t="s">
        <v>144</v>
      </c>
      <c r="C448" s="22" t="s">
        <v>414</v>
      </c>
      <c r="D448" s="22" t="s">
        <v>679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  <c r="M448" s="10"/>
      <c r="N448" s="10">
        <v>0</v>
      </c>
    </row>
    <row r="449" spans="1:14">
      <c r="A449" s="26">
        <v>130103</v>
      </c>
      <c r="B449" s="46" t="s">
        <v>102</v>
      </c>
      <c r="C449" s="46" t="s">
        <v>103</v>
      </c>
      <c r="D449" s="46" t="s">
        <v>183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  <c r="M449" s="10">
        <v>2</v>
      </c>
      <c r="N449" s="10">
        <v>2</v>
      </c>
    </row>
    <row r="450" spans="1:14">
      <c r="A450" s="25">
        <v>40109</v>
      </c>
      <c r="B450" s="22" t="s">
        <v>154</v>
      </c>
      <c r="C450" s="22" t="s">
        <v>155</v>
      </c>
      <c r="D450" s="22" t="s">
        <v>177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  <c r="M450" s="10">
        <v>2</v>
      </c>
      <c r="N450" s="10">
        <v>2</v>
      </c>
    </row>
    <row r="451" spans="1:14">
      <c r="A451" s="25">
        <v>91014</v>
      </c>
      <c r="B451" s="22" t="s">
        <v>114</v>
      </c>
      <c r="C451" s="22" t="s">
        <v>115</v>
      </c>
      <c r="D451" s="22" t="s">
        <v>200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  <c r="M451" s="10"/>
      <c r="N451" s="10">
        <v>0</v>
      </c>
    </row>
    <row r="452" spans="1:14">
      <c r="A452" s="25">
        <v>130715</v>
      </c>
      <c r="B452" s="22" t="s">
        <v>102</v>
      </c>
      <c r="C452" s="22" t="s">
        <v>138</v>
      </c>
      <c r="D452" s="22" t="s">
        <v>313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  <c r="M452" s="10"/>
      <c r="N452" s="10">
        <v>0</v>
      </c>
    </row>
    <row r="453" spans="1:14">
      <c r="A453" s="25">
        <v>60401</v>
      </c>
      <c r="B453" s="22" t="s">
        <v>158</v>
      </c>
      <c r="C453" s="22" t="s">
        <v>332</v>
      </c>
      <c r="D453" s="22" t="s">
        <v>333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  <c r="M453" s="10"/>
      <c r="N453" s="10">
        <v>0</v>
      </c>
    </row>
    <row r="454" spans="1:14">
      <c r="A454" s="25">
        <v>20501</v>
      </c>
      <c r="B454" s="22" t="s">
        <v>212</v>
      </c>
      <c r="C454" s="22" t="s">
        <v>357</v>
      </c>
      <c r="D454" s="22" t="s">
        <v>358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  <c r="M454" s="10"/>
      <c r="N454" s="10">
        <v>0</v>
      </c>
    </row>
    <row r="455" spans="1:14">
      <c r="A455" s="25">
        <v>81008</v>
      </c>
      <c r="B455" s="22" t="s">
        <v>99</v>
      </c>
      <c r="C455" s="22" t="s">
        <v>106</v>
      </c>
      <c r="D455" s="22" t="s">
        <v>132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  <c r="M455" s="10">
        <v>7</v>
      </c>
      <c r="N455" s="10">
        <v>7</v>
      </c>
    </row>
    <row r="456" spans="1:14">
      <c r="A456" s="25">
        <v>70505</v>
      </c>
      <c r="B456" s="22" t="s">
        <v>268</v>
      </c>
      <c r="C456" s="22" t="s">
        <v>656</v>
      </c>
      <c r="D456" s="22" t="s">
        <v>680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  <c r="M456" s="10"/>
      <c r="N456" s="10">
        <v>0</v>
      </c>
    </row>
    <row r="457" spans="1:14">
      <c r="A457" s="25">
        <v>81102</v>
      </c>
      <c r="B457" s="22" t="s">
        <v>99</v>
      </c>
      <c r="C457" s="22" t="s">
        <v>681</v>
      </c>
      <c r="D457" s="22" t="s">
        <v>682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  <c r="M457" s="10"/>
      <c r="N457" s="10">
        <v>0</v>
      </c>
    </row>
    <row r="458" spans="1:14">
      <c r="A458" s="25">
        <v>81103</v>
      </c>
      <c r="B458" s="22" t="s">
        <v>99</v>
      </c>
      <c r="C458" s="22" t="s">
        <v>681</v>
      </c>
      <c r="D458" s="22" t="s">
        <v>683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  <c r="M458" s="10"/>
      <c r="N458" s="10">
        <v>0</v>
      </c>
    </row>
    <row r="459" spans="1:14">
      <c r="A459" s="25">
        <v>80817</v>
      </c>
      <c r="B459" s="22" t="s">
        <v>99</v>
      </c>
      <c r="C459" s="22" t="s">
        <v>99</v>
      </c>
      <c r="D459" s="22" t="s">
        <v>100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  <c r="M459" s="10">
        <v>5</v>
      </c>
      <c r="N459" s="10">
        <v>5</v>
      </c>
    </row>
    <row r="460" spans="1:14">
      <c r="A460" s="25">
        <v>40804</v>
      </c>
      <c r="B460" s="22" t="s">
        <v>154</v>
      </c>
      <c r="C460" s="22" t="s">
        <v>280</v>
      </c>
      <c r="D460" s="22" t="s">
        <v>684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  <c r="M460" s="10"/>
      <c r="N460" s="10">
        <v>0</v>
      </c>
    </row>
    <row r="461" spans="1:14">
      <c r="A461" s="25">
        <v>20606</v>
      </c>
      <c r="B461" s="22" t="s">
        <v>212</v>
      </c>
      <c r="C461" s="22" t="s">
        <v>213</v>
      </c>
      <c r="D461" s="22" t="s">
        <v>263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  <c r="M461" s="10"/>
      <c r="N461" s="10">
        <v>0</v>
      </c>
    </row>
    <row r="462" spans="1:14">
      <c r="A462" s="25">
        <v>30501</v>
      </c>
      <c r="B462" s="22" t="s">
        <v>144</v>
      </c>
      <c r="C462" s="22" t="s">
        <v>410</v>
      </c>
      <c r="D462" s="22" t="s">
        <v>413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  <c r="M462" s="10"/>
      <c r="N462" s="10">
        <v>0</v>
      </c>
    </row>
    <row r="463" spans="1:14">
      <c r="A463" s="25">
        <v>30205</v>
      </c>
      <c r="B463" s="22" t="s">
        <v>144</v>
      </c>
      <c r="C463" s="22" t="s">
        <v>414</v>
      </c>
      <c r="D463" s="22" t="s">
        <v>415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  <c r="M463" s="10"/>
      <c r="N463" s="10">
        <v>0</v>
      </c>
    </row>
    <row r="464" spans="1:14">
      <c r="A464" s="25">
        <v>30505</v>
      </c>
      <c r="B464" s="22" t="s">
        <v>144</v>
      </c>
      <c r="C464" s="22" t="s">
        <v>410</v>
      </c>
      <c r="D464" s="22" t="s">
        <v>416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  <c r="M464" s="10"/>
      <c r="N464" s="10">
        <v>0</v>
      </c>
    </row>
    <row r="465" spans="1:14">
      <c r="A465" s="25">
        <v>40403</v>
      </c>
      <c r="B465" s="22" t="s">
        <v>154</v>
      </c>
      <c r="C465" s="22" t="s">
        <v>234</v>
      </c>
      <c r="D465" s="22" t="s">
        <v>416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  <c r="M465" s="10"/>
      <c r="N465" s="10">
        <v>0</v>
      </c>
    </row>
    <row r="466" spans="1:14">
      <c r="A466" s="25">
        <v>70216</v>
      </c>
      <c r="B466" s="22" t="s">
        <v>268</v>
      </c>
      <c r="C466" s="22" t="s">
        <v>348</v>
      </c>
      <c r="D466" s="22" t="s">
        <v>416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  <c r="M466" s="10"/>
      <c r="N466" s="10">
        <v>0</v>
      </c>
    </row>
    <row r="467" spans="1:14">
      <c r="A467" s="25">
        <v>40105</v>
      </c>
      <c r="B467" s="22" t="s">
        <v>154</v>
      </c>
      <c r="C467" s="22" t="s">
        <v>155</v>
      </c>
      <c r="D467" s="22" t="s">
        <v>685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  <c r="M467" s="10"/>
      <c r="N467" s="10">
        <v>0</v>
      </c>
    </row>
    <row r="468" spans="1:14">
      <c r="A468" s="25">
        <v>40306</v>
      </c>
      <c r="B468" s="22" t="s">
        <v>154</v>
      </c>
      <c r="C468" s="22" t="s">
        <v>253</v>
      </c>
      <c r="D468" s="22" t="s">
        <v>686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  <c r="M468" s="10"/>
      <c r="N468" s="10">
        <v>0</v>
      </c>
    </row>
    <row r="469" spans="1:14">
      <c r="A469" s="25">
        <v>70604</v>
      </c>
      <c r="B469" s="22" t="s">
        <v>268</v>
      </c>
      <c r="C469" s="22" t="s">
        <v>248</v>
      </c>
      <c r="D469" s="22" t="s">
        <v>686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  <c r="M469" s="10"/>
      <c r="N469" s="10">
        <v>0</v>
      </c>
    </row>
    <row r="470" spans="1:14">
      <c r="A470" s="25">
        <v>60505</v>
      </c>
      <c r="B470" s="22" t="s">
        <v>158</v>
      </c>
      <c r="C470" s="22" t="s">
        <v>417</v>
      </c>
      <c r="D470" s="22" t="s">
        <v>418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  <c r="M470" s="10"/>
      <c r="N470" s="10">
        <v>0</v>
      </c>
    </row>
    <row r="471" spans="1:14">
      <c r="A471" s="25">
        <v>60501</v>
      </c>
      <c r="B471" s="22" t="s">
        <v>158</v>
      </c>
      <c r="C471" s="22" t="s">
        <v>417</v>
      </c>
      <c r="D471" s="22" t="s">
        <v>419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  <c r="M471" s="10"/>
      <c r="N471" s="10">
        <v>0</v>
      </c>
    </row>
    <row r="472" spans="1:14">
      <c r="A472" s="25">
        <v>70605</v>
      </c>
      <c r="B472" s="22" t="s">
        <v>268</v>
      </c>
      <c r="C472" s="22" t="s">
        <v>248</v>
      </c>
      <c r="D472" s="22" t="s">
        <v>687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  <c r="M472" s="10"/>
      <c r="N472" s="10">
        <v>0</v>
      </c>
    </row>
    <row r="473" spans="1:14">
      <c r="A473" s="25">
        <v>80810</v>
      </c>
      <c r="B473" s="22" t="s">
        <v>99</v>
      </c>
      <c r="C473" s="22" t="s">
        <v>99</v>
      </c>
      <c r="D473" s="22" t="s">
        <v>136</v>
      </c>
      <c r="E473" s="14">
        <f t="shared" si="8"/>
        <v>13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  <c r="M473" s="10">
        <v>12</v>
      </c>
      <c r="N473" s="10">
        <v>13</v>
      </c>
    </row>
    <row r="474" spans="1:14">
      <c r="A474" s="25">
        <v>80604</v>
      </c>
      <c r="B474" s="22" t="s">
        <v>99</v>
      </c>
      <c r="C474" s="22" t="s">
        <v>471</v>
      </c>
      <c r="D474" s="22" t="s">
        <v>688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  <c r="M474" s="10"/>
      <c r="N474" s="10">
        <v>0</v>
      </c>
    </row>
    <row r="475" spans="1:14">
      <c r="A475" s="25">
        <v>41405</v>
      </c>
      <c r="B475" s="22" t="s">
        <v>154</v>
      </c>
      <c r="C475" s="22" t="s">
        <v>373</v>
      </c>
      <c r="D475" s="22" t="s">
        <v>689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  <c r="M475" s="10"/>
      <c r="N475" s="10">
        <v>0</v>
      </c>
    </row>
    <row r="476" spans="1:14">
      <c r="A476" s="25">
        <v>50203</v>
      </c>
      <c r="B476" s="22" t="s">
        <v>151</v>
      </c>
      <c r="C476" s="22" t="s">
        <v>152</v>
      </c>
      <c r="D476" s="22" t="s">
        <v>690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  <c r="M476" s="10"/>
      <c r="N476" s="10">
        <v>0</v>
      </c>
    </row>
    <row r="477" spans="1:14">
      <c r="A477" s="25">
        <v>70501</v>
      </c>
      <c r="B477" s="22" t="s">
        <v>268</v>
      </c>
      <c r="C477" s="22" t="s">
        <v>656</v>
      </c>
      <c r="D477" s="22" t="s">
        <v>691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  <c r="M477" s="10"/>
      <c r="N477" s="10">
        <v>0</v>
      </c>
    </row>
    <row r="478" spans="1:14">
      <c r="A478" s="25">
        <v>40307</v>
      </c>
      <c r="B478" s="22" t="s">
        <v>154</v>
      </c>
      <c r="C478" s="22" t="s">
        <v>253</v>
      </c>
      <c r="D478" s="22" t="s">
        <v>110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  <c r="M478" s="10"/>
      <c r="N478" s="10">
        <v>0</v>
      </c>
    </row>
    <row r="479" spans="1:14">
      <c r="A479" s="25">
        <v>40607</v>
      </c>
      <c r="B479" s="22" t="s">
        <v>154</v>
      </c>
      <c r="C479" s="22" t="s">
        <v>171</v>
      </c>
      <c r="D479" s="22" t="s">
        <v>110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  <c r="M479" s="10">
        <v>1</v>
      </c>
      <c r="N479" s="10">
        <v>1</v>
      </c>
    </row>
    <row r="480" spans="1:14">
      <c r="A480" s="25">
        <v>80813</v>
      </c>
      <c r="B480" s="22" t="s">
        <v>99</v>
      </c>
      <c r="C480" s="22" t="s">
        <v>99</v>
      </c>
      <c r="D480" s="22" t="s">
        <v>110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  <c r="M480" s="10">
        <v>6</v>
      </c>
      <c r="N480" s="10">
        <v>6</v>
      </c>
    </row>
    <row r="481" spans="1:14">
      <c r="A481" s="25">
        <v>80205</v>
      </c>
      <c r="B481" s="22" t="s">
        <v>99</v>
      </c>
      <c r="C481" s="22" t="s">
        <v>612</v>
      </c>
      <c r="D481" s="22" t="s">
        <v>692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  <c r="M481" s="10"/>
      <c r="N481" s="10">
        <v>0</v>
      </c>
    </row>
    <row r="482" spans="1:14">
      <c r="A482" s="25">
        <v>20601</v>
      </c>
      <c r="B482" s="22" t="s">
        <v>212</v>
      </c>
      <c r="C482" s="22" t="s">
        <v>213</v>
      </c>
      <c r="D482" s="22" t="s">
        <v>214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  <c r="M482" s="10">
        <v>1</v>
      </c>
      <c r="N482" s="10">
        <v>1</v>
      </c>
    </row>
    <row r="483" spans="1:14">
      <c r="A483" s="25">
        <v>70217</v>
      </c>
      <c r="B483" s="22" t="s">
        <v>268</v>
      </c>
      <c r="C483" s="22" t="s">
        <v>348</v>
      </c>
      <c r="D483" s="22" t="s">
        <v>693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  <c r="M483" s="10"/>
      <c r="N483" s="10">
        <v>0</v>
      </c>
    </row>
    <row r="484" spans="1:14">
      <c r="A484" s="25">
        <v>120309</v>
      </c>
      <c r="B484" s="22" t="s">
        <v>191</v>
      </c>
      <c r="C484" s="22" t="s">
        <v>380</v>
      </c>
      <c r="D484" s="22" t="s">
        <v>693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  <c r="M484" s="10"/>
      <c r="N484" s="10">
        <v>0</v>
      </c>
    </row>
    <row r="485" spans="1:14">
      <c r="A485" s="25">
        <v>60405</v>
      </c>
      <c r="B485" s="22" t="s">
        <v>158</v>
      </c>
      <c r="C485" s="22" t="s">
        <v>332</v>
      </c>
      <c r="D485" s="22" t="s">
        <v>694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  <c r="M485" s="10"/>
      <c r="N485" s="10">
        <v>0</v>
      </c>
    </row>
    <row r="486" spans="1:14">
      <c r="A486" s="25">
        <v>70110</v>
      </c>
      <c r="B486" s="22" t="s">
        <v>268</v>
      </c>
      <c r="C486" s="22" t="s">
        <v>400</v>
      </c>
      <c r="D486" s="22" t="s">
        <v>695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  <c r="M486" s="10"/>
      <c r="N486" s="10">
        <v>0</v>
      </c>
    </row>
    <row r="487" spans="1:14">
      <c r="A487" s="25">
        <v>60601</v>
      </c>
      <c r="B487" s="22" t="s">
        <v>158</v>
      </c>
      <c r="C487" s="22" t="s">
        <v>342</v>
      </c>
      <c r="D487" s="22" t="s">
        <v>359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  <c r="M487" s="10"/>
      <c r="N487" s="10">
        <v>0</v>
      </c>
    </row>
    <row r="488" spans="1:14">
      <c r="A488" s="25">
        <v>120607</v>
      </c>
      <c r="B488" s="22" t="s">
        <v>191</v>
      </c>
      <c r="C488" s="22" t="s">
        <v>299</v>
      </c>
      <c r="D488" s="22" t="s">
        <v>696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  <c r="M488" s="10"/>
      <c r="N488" s="10">
        <v>0</v>
      </c>
    </row>
    <row r="489" spans="1:14">
      <c r="A489" s="25">
        <v>20305</v>
      </c>
      <c r="B489" s="22" t="s">
        <v>212</v>
      </c>
      <c r="C489" s="22" t="s">
        <v>245</v>
      </c>
      <c r="D489" s="22" t="s">
        <v>697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  <c r="M489" s="10"/>
      <c r="N489" s="10">
        <v>0</v>
      </c>
    </row>
    <row r="490" spans="1:14">
      <c r="A490" s="25">
        <v>90605</v>
      </c>
      <c r="B490" s="22" t="s">
        <v>114</v>
      </c>
      <c r="C490" s="22" t="s">
        <v>302</v>
      </c>
      <c r="D490" s="22" t="s">
        <v>420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  <c r="M490" s="10"/>
      <c r="N490" s="10">
        <v>0</v>
      </c>
    </row>
    <row r="491" spans="1:14">
      <c r="A491" s="25">
        <v>50204</v>
      </c>
      <c r="B491" s="22" t="s">
        <v>151</v>
      </c>
      <c r="C491" s="22" t="s">
        <v>152</v>
      </c>
      <c r="D491" s="22" t="s">
        <v>152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  <c r="M491" s="10"/>
      <c r="N491" s="10">
        <v>0</v>
      </c>
    </row>
    <row r="492" spans="1:14">
      <c r="A492" s="25">
        <v>30206</v>
      </c>
      <c r="B492" s="22" t="s">
        <v>144</v>
      </c>
      <c r="C492" s="22" t="s">
        <v>414</v>
      </c>
      <c r="D492" s="22" t="s">
        <v>698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  <c r="M492" s="10"/>
      <c r="N492" s="10">
        <v>0</v>
      </c>
    </row>
    <row r="493" spans="1:14">
      <c r="A493" s="25">
        <v>90508</v>
      </c>
      <c r="B493" s="22" t="s">
        <v>114</v>
      </c>
      <c r="C493" s="22" t="s">
        <v>308</v>
      </c>
      <c r="D493" s="22" t="s">
        <v>699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  <c r="M493" s="10"/>
      <c r="N493" s="10">
        <v>0</v>
      </c>
    </row>
    <row r="494" spans="1:14">
      <c r="A494" s="25">
        <v>30506</v>
      </c>
      <c r="B494" s="22" t="s">
        <v>144</v>
      </c>
      <c r="C494" s="22" t="s">
        <v>410</v>
      </c>
      <c r="D494" s="22" t="s">
        <v>700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  <c r="M494" s="10"/>
      <c r="N494" s="10">
        <v>0</v>
      </c>
    </row>
    <row r="495" spans="1:14">
      <c r="A495" s="25">
        <v>130716</v>
      </c>
      <c r="B495" s="22" t="s">
        <v>102</v>
      </c>
      <c r="C495" s="22" t="s">
        <v>138</v>
      </c>
      <c r="D495" s="22" t="s">
        <v>160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  <c r="M495" s="10">
        <v>3</v>
      </c>
      <c r="N495" s="10">
        <v>3</v>
      </c>
    </row>
    <row r="496" spans="1:14">
      <c r="A496" s="25">
        <v>41005</v>
      </c>
      <c r="B496" s="22" t="s">
        <v>154</v>
      </c>
      <c r="C496" s="22" t="s">
        <v>339</v>
      </c>
      <c r="D496" s="22" t="s">
        <v>421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  <c r="M496" s="10"/>
      <c r="N496" s="10">
        <v>0</v>
      </c>
    </row>
    <row r="497" spans="1:14">
      <c r="A497" s="25">
        <v>20104</v>
      </c>
      <c r="B497" s="22" t="s">
        <v>212</v>
      </c>
      <c r="C497" s="22" t="s">
        <v>219</v>
      </c>
      <c r="D497" s="22" t="s">
        <v>248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  <c r="M497" s="10"/>
      <c r="N497" s="10">
        <v>0</v>
      </c>
    </row>
    <row r="498" spans="1:14">
      <c r="A498" s="25">
        <v>70601</v>
      </c>
      <c r="B498" s="22" t="s">
        <v>268</v>
      </c>
      <c r="C498" s="22" t="s">
        <v>248</v>
      </c>
      <c r="D498" s="22" t="s">
        <v>701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  <c r="M498" s="10"/>
      <c r="N498" s="10">
        <v>0</v>
      </c>
    </row>
    <row r="499" spans="1:14">
      <c r="A499" s="25">
        <v>91005</v>
      </c>
      <c r="B499" s="22" t="s">
        <v>114</v>
      </c>
      <c r="C499" s="22" t="s">
        <v>115</v>
      </c>
      <c r="D499" s="22" t="s">
        <v>272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  <c r="M499" s="10"/>
      <c r="N499" s="10">
        <v>0</v>
      </c>
    </row>
    <row r="500" spans="1:14">
      <c r="A500" s="25">
        <v>60506</v>
      </c>
      <c r="B500" s="22" t="s">
        <v>158</v>
      </c>
      <c r="C500" s="22" t="s">
        <v>417</v>
      </c>
      <c r="D500" s="22" t="s">
        <v>702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  <c r="M500" s="10"/>
      <c r="N500" s="10">
        <v>0</v>
      </c>
    </row>
    <row r="501" spans="1:14">
      <c r="A501" s="25">
        <v>30401</v>
      </c>
      <c r="B501" s="22" t="s">
        <v>144</v>
      </c>
      <c r="C501" s="22" t="s">
        <v>330</v>
      </c>
      <c r="D501" s="22" t="s">
        <v>334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  <c r="M501" s="10"/>
      <c r="N501" s="10">
        <v>0</v>
      </c>
    </row>
    <row r="502" spans="1:14">
      <c r="A502" s="25">
        <v>40704</v>
      </c>
      <c r="B502" s="22" t="s">
        <v>154</v>
      </c>
      <c r="C502" s="22" t="s">
        <v>286</v>
      </c>
      <c r="D502" s="22" t="s">
        <v>703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  <c r="M502" s="10"/>
      <c r="N502" s="10">
        <v>0</v>
      </c>
    </row>
    <row r="503" spans="1:14">
      <c r="A503" s="25">
        <v>40705</v>
      </c>
      <c r="B503" s="22" t="s">
        <v>154</v>
      </c>
      <c r="C503" s="22" t="s">
        <v>286</v>
      </c>
      <c r="D503" s="22" t="s">
        <v>704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  <c r="M503" s="10"/>
      <c r="N503" s="10">
        <v>0</v>
      </c>
    </row>
    <row r="504" spans="1:14">
      <c r="A504" s="25">
        <v>41307</v>
      </c>
      <c r="B504" s="22" t="s">
        <v>154</v>
      </c>
      <c r="C504" s="22" t="s">
        <v>441</v>
      </c>
      <c r="D504" s="22" t="s">
        <v>705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  <c r="M504" s="10"/>
      <c r="N504" s="10">
        <v>0</v>
      </c>
    </row>
    <row r="505" spans="1:14">
      <c r="A505" s="25">
        <v>60507</v>
      </c>
      <c r="B505" s="22" t="s">
        <v>158</v>
      </c>
      <c r="C505" s="22" t="s">
        <v>417</v>
      </c>
      <c r="D505" s="22" t="s">
        <v>422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  <c r="M505" s="10">
        <v>1</v>
      </c>
      <c r="N505" s="10">
        <v>1</v>
      </c>
    </row>
    <row r="506" spans="1:14">
      <c r="A506" s="25">
        <v>40203</v>
      </c>
      <c r="B506" s="22" t="s">
        <v>154</v>
      </c>
      <c r="C506" s="22" t="s">
        <v>195</v>
      </c>
      <c r="D506" s="22" t="s">
        <v>360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  <c r="M506" s="10"/>
      <c r="N506" s="10">
        <v>0</v>
      </c>
    </row>
    <row r="507" spans="1:14">
      <c r="A507" s="25">
        <v>50205</v>
      </c>
      <c r="B507" s="22" t="s">
        <v>151</v>
      </c>
      <c r="C507" s="22" t="s">
        <v>152</v>
      </c>
      <c r="D507" s="22" t="s">
        <v>706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  <c r="M507" s="10"/>
      <c r="N507" s="10">
        <v>0</v>
      </c>
    </row>
    <row r="508" spans="1:14">
      <c r="A508" s="25">
        <v>80808</v>
      </c>
      <c r="B508" s="22" t="s">
        <v>99</v>
      </c>
      <c r="C508" s="22" t="s">
        <v>99</v>
      </c>
      <c r="D508" s="22" t="s">
        <v>161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  <c r="M508" s="10">
        <v>1</v>
      </c>
      <c r="N508" s="10">
        <v>1</v>
      </c>
    </row>
    <row r="509" spans="1:14">
      <c r="A509" s="25">
        <v>20106</v>
      </c>
      <c r="B509" s="22" t="s">
        <v>212</v>
      </c>
      <c r="C509" s="22" t="s">
        <v>219</v>
      </c>
      <c r="D509" s="22" t="s">
        <v>707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  <c r="M509" s="10"/>
      <c r="N509" s="10">
        <v>0</v>
      </c>
    </row>
    <row r="510" spans="1:14" ht="24">
      <c r="A510" s="25">
        <v>40201</v>
      </c>
      <c r="B510" s="22" t="s">
        <v>154</v>
      </c>
      <c r="C510" s="22" t="s">
        <v>195</v>
      </c>
      <c r="D510" s="22" t="s">
        <v>232</v>
      </c>
      <c r="E510" s="14">
        <f t="shared" si="8"/>
        <v>2</v>
      </c>
      <c r="F510" s="15">
        <v>0</v>
      </c>
      <c r="G510" s="13">
        <v>0</v>
      </c>
      <c r="H510" s="10"/>
      <c r="I510" s="10"/>
      <c r="J510" s="10"/>
      <c r="K510" s="10"/>
      <c r="L510" s="10"/>
      <c r="M510" s="10"/>
      <c r="N510" s="10">
        <v>2</v>
      </c>
    </row>
    <row r="511" spans="1:14">
      <c r="A511" s="25">
        <v>130717</v>
      </c>
      <c r="B511" s="22" t="s">
        <v>102</v>
      </c>
      <c r="C511" s="22" t="s">
        <v>138</v>
      </c>
      <c r="D511" s="22" t="s">
        <v>139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  <c r="M511" s="10">
        <v>1</v>
      </c>
      <c r="N511" s="10">
        <v>1</v>
      </c>
    </row>
    <row r="512" spans="1:14">
      <c r="A512" s="25">
        <v>30403</v>
      </c>
      <c r="B512" s="22" t="s">
        <v>144</v>
      </c>
      <c r="C512" s="22" t="s">
        <v>330</v>
      </c>
      <c r="D512" s="22" t="s">
        <v>708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  <c r="M512" s="10"/>
      <c r="N512" s="10">
        <v>0</v>
      </c>
    </row>
    <row r="513" spans="1:14">
      <c r="A513" s="25">
        <v>100103</v>
      </c>
      <c r="B513" s="22" t="s">
        <v>149</v>
      </c>
      <c r="C513" s="22" t="s">
        <v>149</v>
      </c>
      <c r="D513" s="22" t="s">
        <v>202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  <c r="M513" s="10"/>
      <c r="N513" s="10">
        <v>0</v>
      </c>
    </row>
    <row r="514" spans="1:14">
      <c r="A514" s="25">
        <v>30110</v>
      </c>
      <c r="B514" s="22" t="s">
        <v>144</v>
      </c>
      <c r="C514" s="22" t="s">
        <v>144</v>
      </c>
      <c r="D514" s="22" t="s">
        <v>226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  <c r="M514" s="10"/>
      <c r="N514" s="10">
        <v>0</v>
      </c>
    </row>
    <row r="515" spans="1:14">
      <c r="A515" s="25">
        <v>50106</v>
      </c>
      <c r="B515" s="22" t="s">
        <v>151</v>
      </c>
      <c r="C515" s="22" t="s">
        <v>269</v>
      </c>
      <c r="D515" s="22" t="s">
        <v>709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  <c r="M515" s="10"/>
      <c r="N515" s="10">
        <v>0</v>
      </c>
    </row>
    <row r="516" spans="1:14">
      <c r="A516" s="25">
        <v>90509</v>
      </c>
      <c r="B516" s="22" t="s">
        <v>114</v>
      </c>
      <c r="C516" s="22" t="s">
        <v>308</v>
      </c>
      <c r="D516" s="22" t="s">
        <v>710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  <c r="M516" s="10"/>
      <c r="N516" s="10">
        <v>0</v>
      </c>
    </row>
    <row r="517" spans="1:14">
      <c r="A517" s="25">
        <v>130409</v>
      </c>
      <c r="B517" s="22" t="s">
        <v>102</v>
      </c>
      <c r="C517" s="22" t="s">
        <v>259</v>
      </c>
      <c r="D517" s="22" t="s">
        <v>335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  <c r="M517" s="10"/>
      <c r="N517" s="10">
        <v>0</v>
      </c>
    </row>
    <row r="518" spans="1:14">
      <c r="A518" s="25">
        <v>10104</v>
      </c>
      <c r="B518" s="22" t="s">
        <v>163</v>
      </c>
      <c r="C518" s="22" t="s">
        <v>163</v>
      </c>
      <c r="D518" s="22" t="s">
        <v>711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  <c r="M518" s="10"/>
      <c r="N518" s="10">
        <v>0</v>
      </c>
    </row>
    <row r="519" spans="1:14">
      <c r="A519" s="25">
        <v>10303</v>
      </c>
      <c r="B519" s="22" t="s">
        <v>163</v>
      </c>
      <c r="C519" s="22" t="s">
        <v>167</v>
      </c>
      <c r="D519" s="22" t="s">
        <v>291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  <c r="M519" s="10"/>
      <c r="N519" s="10">
        <v>0</v>
      </c>
    </row>
    <row r="520" spans="1:14">
      <c r="A520" s="25">
        <v>10304</v>
      </c>
      <c r="B520" s="22" t="s">
        <v>163</v>
      </c>
      <c r="C520" s="22" t="s">
        <v>167</v>
      </c>
      <c r="D520" s="22" t="s">
        <v>712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  <c r="M520" s="10"/>
      <c r="N520" s="10">
        <v>0</v>
      </c>
    </row>
    <row r="521" spans="1:14">
      <c r="A521" s="25">
        <v>70504</v>
      </c>
      <c r="B521" s="22" t="s">
        <v>268</v>
      </c>
      <c r="C521" s="22" t="s">
        <v>656</v>
      </c>
      <c r="D521" s="22" t="s">
        <v>713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  <c r="M521" s="10"/>
      <c r="N521" s="10">
        <v>0</v>
      </c>
    </row>
    <row r="522" spans="1:14">
      <c r="A522" s="25">
        <v>120207</v>
      </c>
      <c r="B522" s="22" t="s">
        <v>191</v>
      </c>
      <c r="C522" s="22" t="s">
        <v>266</v>
      </c>
      <c r="D522" s="22" t="s">
        <v>714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  <c r="M522" s="10"/>
      <c r="N522" s="10">
        <v>0</v>
      </c>
    </row>
    <row r="523" spans="1:14">
      <c r="A523" s="25">
        <v>91108</v>
      </c>
      <c r="B523" s="22" t="s">
        <v>114</v>
      </c>
      <c r="C523" s="22" t="s">
        <v>186</v>
      </c>
      <c r="D523" s="22" t="s">
        <v>715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  <c r="M523" s="10"/>
      <c r="N523" s="10">
        <v>0</v>
      </c>
    </row>
    <row r="524" spans="1:14">
      <c r="A524" s="25">
        <v>41308</v>
      </c>
      <c r="B524" s="22" t="s">
        <v>154</v>
      </c>
      <c r="C524" s="22" t="s">
        <v>441</v>
      </c>
      <c r="D524" s="22" t="s">
        <v>716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  <c r="M524" s="10"/>
      <c r="N524" s="10">
        <v>0</v>
      </c>
    </row>
    <row r="525" spans="1:14">
      <c r="A525" s="25">
        <v>60206</v>
      </c>
      <c r="B525" s="22" t="s">
        <v>158</v>
      </c>
      <c r="C525" s="22" t="s">
        <v>350</v>
      </c>
      <c r="D525" s="22" t="s">
        <v>717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  <c r="M525" s="10"/>
      <c r="N525" s="10">
        <v>0</v>
      </c>
    </row>
    <row r="526" spans="1:14">
      <c r="A526" s="25">
        <v>60207</v>
      </c>
      <c r="B526" s="22" t="s">
        <v>158</v>
      </c>
      <c r="C526" s="22" t="s">
        <v>350</v>
      </c>
      <c r="D526" s="22" t="s">
        <v>718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  <c r="M526" s="10"/>
      <c r="N526" s="10">
        <v>0</v>
      </c>
    </row>
    <row r="527" spans="1:14">
      <c r="A527" s="25">
        <v>91204</v>
      </c>
      <c r="B527" s="22" t="s">
        <v>114</v>
      </c>
      <c r="C527" s="22" t="s">
        <v>242</v>
      </c>
      <c r="D527" s="22" t="s">
        <v>719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  <c r="M527" s="10"/>
      <c r="N527" s="10">
        <v>0</v>
      </c>
    </row>
    <row r="528" spans="1:14">
      <c r="A528" s="25">
        <v>40106</v>
      </c>
      <c r="B528" s="22" t="s">
        <v>154</v>
      </c>
      <c r="C528" s="22" t="s">
        <v>155</v>
      </c>
      <c r="D528" s="22" t="s">
        <v>720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  <c r="M528" s="10"/>
      <c r="N528" s="10">
        <v>0</v>
      </c>
    </row>
    <row r="529" spans="1:14">
      <c r="A529" s="25">
        <v>10305</v>
      </c>
      <c r="B529" s="22" t="s">
        <v>163</v>
      </c>
      <c r="C529" s="22" t="s">
        <v>167</v>
      </c>
      <c r="D529" s="22" t="s">
        <v>265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  <c r="M529" s="10"/>
      <c r="N529" s="10">
        <v>0</v>
      </c>
    </row>
    <row r="530" spans="1:14">
      <c r="A530" s="25">
        <v>90804</v>
      </c>
      <c r="B530" s="22" t="s">
        <v>114</v>
      </c>
      <c r="C530" s="22" t="s">
        <v>118</v>
      </c>
      <c r="D530" s="22" t="s">
        <v>721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  <c r="M530" s="10"/>
      <c r="N530" s="10">
        <v>0</v>
      </c>
    </row>
    <row r="531" spans="1:14">
      <c r="A531" s="25">
        <v>40901</v>
      </c>
      <c r="B531" s="22" t="s">
        <v>154</v>
      </c>
      <c r="C531" s="22" t="s">
        <v>361</v>
      </c>
      <c r="D531" s="22" t="s">
        <v>362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  <c r="M531" s="10"/>
      <c r="N531" s="10">
        <v>0</v>
      </c>
    </row>
    <row r="532" spans="1:14">
      <c r="A532" s="25">
        <v>40805</v>
      </c>
      <c r="B532" s="22" t="s">
        <v>154</v>
      </c>
      <c r="C532" s="22" t="s">
        <v>280</v>
      </c>
      <c r="D532" s="22" t="s">
        <v>439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  <c r="M532" s="10"/>
      <c r="N532" s="10">
        <v>0</v>
      </c>
    </row>
    <row r="533" spans="1:14">
      <c r="A533" s="25">
        <v>60608</v>
      </c>
      <c r="B533" s="22" t="s">
        <v>158</v>
      </c>
      <c r="C533" s="22" t="s">
        <v>342</v>
      </c>
      <c r="D533" s="22" t="s">
        <v>722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  <c r="M533" s="10"/>
      <c r="N533" s="10">
        <v>0</v>
      </c>
    </row>
    <row r="534" spans="1:14">
      <c r="A534" s="25">
        <v>80811</v>
      </c>
      <c r="B534" s="22" t="s">
        <v>99</v>
      </c>
      <c r="C534" s="22" t="s">
        <v>99</v>
      </c>
      <c r="D534" s="22" t="s">
        <v>130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  <c r="M534" s="10">
        <v>1</v>
      </c>
      <c r="N534" s="10">
        <v>1</v>
      </c>
    </row>
    <row r="535" spans="1:14">
      <c r="A535" s="25">
        <v>120705</v>
      </c>
      <c r="B535" s="22" t="s">
        <v>191</v>
      </c>
      <c r="C535" s="22" t="s">
        <v>296</v>
      </c>
      <c r="D535" s="22" t="s">
        <v>723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  <c r="M535" s="10"/>
      <c r="N535" s="10">
        <v>0</v>
      </c>
    </row>
    <row r="536" spans="1:14">
      <c r="A536" s="25">
        <v>50307</v>
      </c>
      <c r="B536" s="22" t="s">
        <v>151</v>
      </c>
      <c r="C536" s="22" t="s">
        <v>181</v>
      </c>
      <c r="D536" s="22" t="s">
        <v>724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  <c r="M536" s="10"/>
      <c r="N536" s="10">
        <v>0</v>
      </c>
    </row>
    <row r="537" spans="1:14">
      <c r="A537" s="25">
        <v>50315</v>
      </c>
      <c r="B537" s="22" t="s">
        <v>151</v>
      </c>
      <c r="C537" s="22" t="s">
        <v>181</v>
      </c>
      <c r="D537" s="22" t="s">
        <v>725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  <c r="M537" s="10"/>
      <c r="N537" s="10">
        <v>0</v>
      </c>
    </row>
    <row r="538" spans="1:14">
      <c r="A538" s="25">
        <v>90701</v>
      </c>
      <c r="B538" s="22" t="s">
        <v>114</v>
      </c>
      <c r="C538" s="22" t="s">
        <v>363</v>
      </c>
      <c r="D538" s="22" t="s">
        <v>364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  <c r="M538" s="10"/>
      <c r="N538" s="10">
        <v>0</v>
      </c>
    </row>
    <row r="539" spans="1:14">
      <c r="A539" s="25">
        <v>20607</v>
      </c>
      <c r="B539" s="22" t="s">
        <v>212</v>
      </c>
      <c r="C539" s="22" t="s">
        <v>213</v>
      </c>
      <c r="D539" s="22" t="s">
        <v>423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  <c r="M539" s="10"/>
      <c r="N539" s="10">
        <v>0</v>
      </c>
    </row>
    <row r="540" spans="1:14">
      <c r="A540" s="25">
        <v>91109</v>
      </c>
      <c r="B540" s="22" t="s">
        <v>114</v>
      </c>
      <c r="C540" s="22" t="s">
        <v>186</v>
      </c>
      <c r="D540" s="22" t="s">
        <v>423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  <c r="M540" s="10"/>
      <c r="N540" s="10">
        <v>0</v>
      </c>
    </row>
    <row r="541" spans="1:14">
      <c r="A541" s="25">
        <v>20207</v>
      </c>
      <c r="B541" s="22" t="s">
        <v>212</v>
      </c>
      <c r="C541" s="22" t="s">
        <v>217</v>
      </c>
      <c r="D541" s="22" t="s">
        <v>218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  <c r="M541" s="10"/>
      <c r="N541" s="10">
        <v>0</v>
      </c>
    </row>
    <row r="542" spans="1:14">
      <c r="A542" s="25">
        <v>70218</v>
      </c>
      <c r="B542" s="22" t="s">
        <v>268</v>
      </c>
      <c r="C542" s="22" t="s">
        <v>348</v>
      </c>
      <c r="D542" s="22" t="s">
        <v>726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  <c r="M542" s="10"/>
      <c r="N542" s="10">
        <v>0</v>
      </c>
    </row>
    <row r="543" spans="1:14">
      <c r="A543" s="25">
        <v>50308</v>
      </c>
      <c r="B543" s="22" t="s">
        <v>151</v>
      </c>
      <c r="C543" s="22" t="s">
        <v>181</v>
      </c>
      <c r="D543" s="22" t="s">
        <v>727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  <c r="M543" s="10"/>
      <c r="N543" s="10">
        <v>0</v>
      </c>
    </row>
    <row r="544" spans="1:14">
      <c r="A544" s="25">
        <v>20608</v>
      </c>
      <c r="B544" s="22" t="s">
        <v>212</v>
      </c>
      <c r="C544" s="22" t="s">
        <v>213</v>
      </c>
      <c r="D544" s="22" t="s">
        <v>425</v>
      </c>
      <c r="E544" s="14">
        <f t="shared" si="10"/>
        <v>1</v>
      </c>
      <c r="F544" s="15">
        <v>0</v>
      </c>
      <c r="G544" s="13">
        <v>0</v>
      </c>
      <c r="H544" s="10"/>
      <c r="I544" s="10"/>
      <c r="J544" s="10"/>
      <c r="K544" s="10"/>
      <c r="L544" s="10"/>
      <c r="M544" s="10"/>
      <c r="N544" s="10">
        <v>1</v>
      </c>
    </row>
    <row r="545" spans="1:14">
      <c r="A545" s="25">
        <v>30305</v>
      </c>
      <c r="B545" s="22" t="s">
        <v>144</v>
      </c>
      <c r="C545" s="22" t="s">
        <v>424</v>
      </c>
      <c r="D545" s="22" t="s">
        <v>425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  <c r="M545" s="10">
        <v>1</v>
      </c>
      <c r="N545" s="10">
        <v>0</v>
      </c>
    </row>
    <row r="546" spans="1:14">
      <c r="A546" s="25">
        <v>90907</v>
      </c>
      <c r="B546" s="22" t="s">
        <v>114</v>
      </c>
      <c r="C546" s="22" t="s">
        <v>181</v>
      </c>
      <c r="D546" s="22" t="s">
        <v>728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  <c r="M546" s="10"/>
      <c r="N546" s="10">
        <v>0</v>
      </c>
    </row>
    <row r="547" spans="1:14" ht="24">
      <c r="A547" s="25">
        <v>110201</v>
      </c>
      <c r="B547" s="22" t="s">
        <v>188</v>
      </c>
      <c r="C547" s="22" t="s">
        <v>426</v>
      </c>
      <c r="D547" s="22" t="s">
        <v>427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  <c r="M547" s="10"/>
      <c r="N547" s="10">
        <v>0</v>
      </c>
    </row>
    <row r="548" spans="1:14">
      <c r="A548" s="25">
        <v>41001</v>
      </c>
      <c r="B548" s="22" t="s">
        <v>154</v>
      </c>
      <c r="C548" s="22" t="s">
        <v>339</v>
      </c>
      <c r="D548" s="22" t="s">
        <v>365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  <c r="M548" s="10">
        <v>1</v>
      </c>
      <c r="N548" s="10">
        <v>1</v>
      </c>
    </row>
    <row r="549" spans="1:14">
      <c r="A549" s="25">
        <v>91110</v>
      </c>
      <c r="B549" s="22" t="s">
        <v>114</v>
      </c>
      <c r="C549" s="22" t="s">
        <v>186</v>
      </c>
      <c r="D549" s="22" t="s">
        <v>428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  <c r="M549" s="10"/>
      <c r="N549" s="10">
        <v>0</v>
      </c>
    </row>
    <row r="550" spans="1:14">
      <c r="A550" s="25">
        <v>40205</v>
      </c>
      <c r="B550" s="22" t="s">
        <v>154</v>
      </c>
      <c r="C550" s="22" t="s">
        <v>195</v>
      </c>
      <c r="D550" s="22" t="s">
        <v>196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  <c r="M550" s="10">
        <v>1</v>
      </c>
      <c r="N550" s="10">
        <v>1</v>
      </c>
    </row>
    <row r="551" spans="1:14">
      <c r="A551" s="25">
        <v>91013</v>
      </c>
      <c r="B551" s="22" t="s">
        <v>114</v>
      </c>
      <c r="C551" s="22" t="s">
        <v>115</v>
      </c>
      <c r="D551" s="22" t="s">
        <v>176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  <c r="M551" s="10"/>
      <c r="N551" s="10">
        <v>0</v>
      </c>
    </row>
    <row r="552" spans="1:14">
      <c r="A552" s="25">
        <v>120310</v>
      </c>
      <c r="B552" s="22" t="s">
        <v>191</v>
      </c>
      <c r="C552" s="22" t="s">
        <v>380</v>
      </c>
      <c r="D552" s="22" t="s">
        <v>729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  <c r="M552" s="10"/>
      <c r="N552" s="10">
        <v>0</v>
      </c>
    </row>
    <row r="553" spans="1:14">
      <c r="A553" s="25">
        <v>40706</v>
      </c>
      <c r="B553" s="22" t="s">
        <v>154</v>
      </c>
      <c r="C553" s="22" t="s">
        <v>286</v>
      </c>
      <c r="D553" s="22" t="s">
        <v>730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  <c r="M553" s="10"/>
      <c r="N553" s="10">
        <v>0</v>
      </c>
    </row>
    <row r="554" spans="1:14">
      <c r="A554" s="25">
        <v>90908</v>
      </c>
      <c r="B554" s="22" t="s">
        <v>114</v>
      </c>
      <c r="C554" s="22" t="s">
        <v>181</v>
      </c>
      <c r="D554" s="22" t="s">
        <v>731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  <c r="M554" s="10"/>
      <c r="N554" s="10">
        <v>0</v>
      </c>
    </row>
    <row r="555" spans="1:14">
      <c r="A555" s="25">
        <v>81009</v>
      </c>
      <c r="B555" s="22" t="s">
        <v>99</v>
      </c>
      <c r="C555" s="22" t="s">
        <v>106</v>
      </c>
      <c r="D555" s="22" t="s">
        <v>142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  <c r="M555" s="10">
        <v>3</v>
      </c>
      <c r="N555" s="10">
        <v>3</v>
      </c>
    </row>
    <row r="556" spans="1:14">
      <c r="A556" s="25">
        <v>60607</v>
      </c>
      <c r="B556" s="22" t="s">
        <v>158</v>
      </c>
      <c r="C556" s="22" t="s">
        <v>342</v>
      </c>
      <c r="D556" s="22" t="s">
        <v>366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  <c r="M556" s="10"/>
      <c r="N556" s="10">
        <v>0</v>
      </c>
    </row>
    <row r="557" spans="1:14">
      <c r="A557" s="25">
        <v>70310</v>
      </c>
      <c r="B557" s="22" t="s">
        <v>268</v>
      </c>
      <c r="C557" s="22" t="s">
        <v>268</v>
      </c>
      <c r="D557" s="22" t="s">
        <v>366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  <c r="M557" s="10"/>
      <c r="N557" s="10">
        <v>0</v>
      </c>
    </row>
    <row r="558" spans="1:14">
      <c r="A558" s="25">
        <v>30111</v>
      </c>
      <c r="B558" s="22" t="s">
        <v>144</v>
      </c>
      <c r="C558" s="22" t="s">
        <v>144</v>
      </c>
      <c r="D558" s="22" t="s">
        <v>185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  <c r="M558" s="10">
        <v>2</v>
      </c>
      <c r="N558" s="10">
        <v>2</v>
      </c>
    </row>
    <row r="559" spans="1:14">
      <c r="A559" s="25">
        <v>80206</v>
      </c>
      <c r="B559" s="22" t="s">
        <v>99</v>
      </c>
      <c r="C559" s="22" t="s">
        <v>612</v>
      </c>
      <c r="D559" s="22" t="s">
        <v>732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  <c r="M559" s="10"/>
      <c r="N559" s="10">
        <v>0</v>
      </c>
    </row>
    <row r="560" spans="1:14">
      <c r="A560" s="25">
        <v>130410</v>
      </c>
      <c r="B560" s="22" t="s">
        <v>102</v>
      </c>
      <c r="C560" s="22" t="s">
        <v>259</v>
      </c>
      <c r="D560" s="22" t="s">
        <v>429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  <c r="M560" s="10"/>
      <c r="N560" s="10">
        <v>0</v>
      </c>
    </row>
    <row r="561" spans="1:14">
      <c r="A561" s="25">
        <v>30112</v>
      </c>
      <c r="B561" s="22" t="s">
        <v>144</v>
      </c>
      <c r="C561" s="22" t="s">
        <v>144</v>
      </c>
      <c r="D561" s="22" t="s">
        <v>314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  <c r="M561" s="10"/>
      <c r="N561" s="10">
        <v>0</v>
      </c>
    </row>
    <row r="562" spans="1:14">
      <c r="A562" s="25">
        <v>120208</v>
      </c>
      <c r="B562" s="22" t="s">
        <v>191</v>
      </c>
      <c r="C562" s="22" t="s">
        <v>266</v>
      </c>
      <c r="D562" s="22" t="s">
        <v>733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  <c r="M562" s="10"/>
      <c r="N562" s="10">
        <v>0</v>
      </c>
    </row>
    <row r="563" spans="1:14">
      <c r="A563" s="25">
        <v>30207</v>
      </c>
      <c r="B563" s="22" t="s">
        <v>144</v>
      </c>
      <c r="C563" s="22" t="s">
        <v>414</v>
      </c>
      <c r="D563" s="22" t="s">
        <v>734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  <c r="M563" s="10"/>
      <c r="N563" s="10">
        <v>0</v>
      </c>
    </row>
    <row r="564" spans="1:14">
      <c r="A564" s="25">
        <v>120801</v>
      </c>
      <c r="B564" s="22" t="s">
        <v>191</v>
      </c>
      <c r="C564" s="22" t="s">
        <v>192</v>
      </c>
      <c r="D564" s="22" t="s">
        <v>735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  <c r="M564" s="10"/>
      <c r="N564" s="10">
        <v>0</v>
      </c>
    </row>
    <row r="565" spans="1:14">
      <c r="A565" s="25">
        <v>50109</v>
      </c>
      <c r="B565" s="22" t="s">
        <v>151</v>
      </c>
      <c r="C565" s="22" t="s">
        <v>269</v>
      </c>
      <c r="D565" s="22" t="s">
        <v>426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  <c r="M565" s="10"/>
      <c r="N565" s="10">
        <v>0</v>
      </c>
    </row>
    <row r="566" spans="1:14">
      <c r="A566" s="25">
        <v>40507</v>
      </c>
      <c r="B566" s="22" t="s">
        <v>154</v>
      </c>
      <c r="C566" s="22" t="s">
        <v>236</v>
      </c>
      <c r="D566" s="22" t="s">
        <v>736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  <c r="M566" s="10"/>
      <c r="N566" s="10">
        <v>0</v>
      </c>
    </row>
    <row r="567" spans="1:14">
      <c r="A567" s="25">
        <v>90105</v>
      </c>
      <c r="B567" s="22" t="s">
        <v>114</v>
      </c>
      <c r="C567" s="22" t="s">
        <v>197</v>
      </c>
      <c r="D567" s="22" t="s">
        <v>215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  <c r="M567" s="10"/>
      <c r="N567" s="10">
        <v>0</v>
      </c>
    </row>
    <row r="568" spans="1:14">
      <c r="A568" s="25">
        <v>90405</v>
      </c>
      <c r="B568" s="22" t="s">
        <v>114</v>
      </c>
      <c r="C568" s="22" t="s">
        <v>238</v>
      </c>
      <c r="D568" s="22" t="s">
        <v>737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  <c r="M568" s="10"/>
      <c r="N568" s="10">
        <v>0</v>
      </c>
    </row>
    <row r="569" spans="1:14">
      <c r="A569" s="25">
        <v>40608</v>
      </c>
      <c r="B569" s="22" t="s">
        <v>154</v>
      </c>
      <c r="C569" s="22" t="s">
        <v>171</v>
      </c>
      <c r="D569" s="22" t="s">
        <v>322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  <c r="M569" s="10"/>
      <c r="N569" s="10">
        <v>0</v>
      </c>
    </row>
    <row r="570" spans="1:14">
      <c r="A570" s="25">
        <v>130901</v>
      </c>
      <c r="B570" s="22" t="s">
        <v>102</v>
      </c>
      <c r="C570" s="22" t="s">
        <v>322</v>
      </c>
      <c r="D570" s="22" t="s">
        <v>738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  <c r="M570" s="10"/>
      <c r="N570" s="10">
        <v>0</v>
      </c>
    </row>
    <row r="571" spans="1:14">
      <c r="A571" s="25">
        <v>80801</v>
      </c>
      <c r="B571" s="22" t="s">
        <v>99</v>
      </c>
      <c r="C571" s="22" t="s">
        <v>99</v>
      </c>
      <c r="D571" s="22" t="s">
        <v>194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  <c r="M571" s="10"/>
      <c r="N571" s="10">
        <v>0</v>
      </c>
    </row>
    <row r="572" spans="1:14">
      <c r="A572" s="25">
        <v>41104</v>
      </c>
      <c r="B572" s="22" t="s">
        <v>154</v>
      </c>
      <c r="C572" s="22" t="s">
        <v>258</v>
      </c>
      <c r="D572" s="22" t="s">
        <v>258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  <c r="M572" s="10"/>
      <c r="N572" s="10">
        <v>0</v>
      </c>
    </row>
    <row r="573" spans="1:14">
      <c r="A573" s="25">
        <v>80809</v>
      </c>
      <c r="B573" s="22" t="s">
        <v>99</v>
      </c>
      <c r="C573" s="22" t="s">
        <v>99</v>
      </c>
      <c r="D573" s="22" t="s">
        <v>118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  <c r="M573" s="10">
        <v>6</v>
      </c>
      <c r="N573" s="10">
        <v>6</v>
      </c>
    </row>
    <row r="574" spans="1:14">
      <c r="A574" s="25">
        <v>90801</v>
      </c>
      <c r="B574" s="22" t="s">
        <v>114</v>
      </c>
      <c r="C574" s="22" t="s">
        <v>118</v>
      </c>
      <c r="D574" s="22" t="s">
        <v>264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  <c r="M574" s="10"/>
      <c r="N574" s="10">
        <v>0</v>
      </c>
    </row>
    <row r="575" spans="1:14">
      <c r="A575" s="25">
        <v>40515</v>
      </c>
      <c r="B575" s="22" t="s">
        <v>154</v>
      </c>
      <c r="C575" s="22" t="s">
        <v>236</v>
      </c>
      <c r="D575" s="22" t="s">
        <v>277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  <c r="M575" s="10"/>
      <c r="N575" s="10">
        <v>0</v>
      </c>
    </row>
    <row r="576" spans="1:14">
      <c r="A576" s="25">
        <v>70219</v>
      </c>
      <c r="B576" s="22" t="s">
        <v>268</v>
      </c>
      <c r="C576" s="22" t="s">
        <v>348</v>
      </c>
      <c r="D576" s="22" t="s">
        <v>739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  <c r="M576" s="10"/>
      <c r="N576" s="10">
        <v>0</v>
      </c>
    </row>
    <row r="577" spans="1:14">
      <c r="A577" s="25">
        <v>90212</v>
      </c>
      <c r="B577" s="22" t="s">
        <v>114</v>
      </c>
      <c r="C577" s="22" t="s">
        <v>435</v>
      </c>
      <c r="D577" s="22" t="s">
        <v>739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  <c r="M577" s="10"/>
      <c r="N577" s="10">
        <v>0</v>
      </c>
    </row>
    <row r="578" spans="1:14">
      <c r="A578" s="25">
        <v>90305</v>
      </c>
      <c r="B578" s="22" t="s">
        <v>114</v>
      </c>
      <c r="C578" s="22" t="s">
        <v>284</v>
      </c>
      <c r="D578" s="22" t="s">
        <v>739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  <c r="M578" s="10"/>
      <c r="N578" s="10">
        <v>0</v>
      </c>
    </row>
    <row r="579" spans="1:14">
      <c r="A579" s="25">
        <v>90806</v>
      </c>
      <c r="B579" s="22" t="s">
        <v>114</v>
      </c>
      <c r="C579" s="22" t="s">
        <v>118</v>
      </c>
      <c r="D579" s="22" t="s">
        <v>739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  <c r="M579" s="10"/>
      <c r="N579" s="10">
        <v>0</v>
      </c>
    </row>
    <row r="580" spans="1:14">
      <c r="A580" s="25">
        <v>130909</v>
      </c>
      <c r="B580" s="22" t="s">
        <v>102</v>
      </c>
      <c r="C580" s="22" t="s">
        <v>322</v>
      </c>
      <c r="D580" s="22" t="s">
        <v>739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  <c r="M580" s="10"/>
      <c r="N580" s="10">
        <v>0</v>
      </c>
    </row>
    <row r="581" spans="1:14" ht="24">
      <c r="A581" s="25">
        <v>30601</v>
      </c>
      <c r="B581" s="22" t="s">
        <v>144</v>
      </c>
      <c r="C581" s="22" t="s">
        <v>145</v>
      </c>
      <c r="D581" s="22" t="s">
        <v>315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  <c r="M581" s="10"/>
      <c r="N581" s="10">
        <v>0</v>
      </c>
    </row>
    <row r="582" spans="1:14">
      <c r="A582" s="25">
        <v>30113</v>
      </c>
      <c r="B582" s="22" t="s">
        <v>144</v>
      </c>
      <c r="C582" s="22" t="s">
        <v>144</v>
      </c>
      <c r="D582" s="22" t="s">
        <v>178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  <c r="M582" s="10"/>
      <c r="N582" s="10">
        <v>0</v>
      </c>
    </row>
    <row r="583" spans="1:14">
      <c r="A583" s="25">
        <v>41204</v>
      </c>
      <c r="B583" s="22" t="s">
        <v>154</v>
      </c>
      <c r="C583" s="22" t="s">
        <v>430</v>
      </c>
      <c r="D583" s="22" t="s">
        <v>178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  <c r="M583" s="10"/>
      <c r="N583" s="10">
        <v>0</v>
      </c>
    </row>
    <row r="584" spans="1:14">
      <c r="A584" s="25">
        <v>90805</v>
      </c>
      <c r="B584" s="22" t="s">
        <v>114</v>
      </c>
      <c r="C584" s="22" t="s">
        <v>118</v>
      </c>
      <c r="D584" s="22" t="s">
        <v>178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  <c r="M584" s="10"/>
      <c r="N584" s="10">
        <v>0</v>
      </c>
    </row>
    <row r="585" spans="1:14">
      <c r="A585" s="25">
        <v>60105</v>
      </c>
      <c r="B585" s="22" t="s">
        <v>158</v>
      </c>
      <c r="C585" s="22" t="s">
        <v>297</v>
      </c>
      <c r="D585" s="22" t="s">
        <v>367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  <c r="M585" s="10"/>
      <c r="N585" s="10">
        <v>0</v>
      </c>
    </row>
    <row r="586" spans="1:14">
      <c r="A586" s="25">
        <v>20208</v>
      </c>
      <c r="B586" s="22" t="s">
        <v>212</v>
      </c>
      <c r="C586" s="22" t="s">
        <v>217</v>
      </c>
      <c r="D586" s="22" t="s">
        <v>740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  <c r="M586" s="10"/>
      <c r="N586" s="10">
        <v>0</v>
      </c>
    </row>
    <row r="587" spans="1:14">
      <c r="A587" s="25">
        <v>30603</v>
      </c>
      <c r="B587" s="22" t="s">
        <v>144</v>
      </c>
      <c r="C587" s="22" t="s">
        <v>145</v>
      </c>
      <c r="D587" s="22" t="s">
        <v>741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  <c r="M587" s="10"/>
      <c r="N587" s="10">
        <v>0</v>
      </c>
    </row>
    <row r="588" spans="1:14">
      <c r="A588" s="25">
        <v>41205</v>
      </c>
      <c r="B588" s="22" t="s">
        <v>154</v>
      </c>
      <c r="C588" s="22" t="s">
        <v>430</v>
      </c>
      <c r="D588" s="22" t="s">
        <v>430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  <c r="M588" s="10"/>
      <c r="N588" s="10">
        <v>0</v>
      </c>
    </row>
    <row r="589" spans="1:14">
      <c r="A589" s="25">
        <v>90306</v>
      </c>
      <c r="B589" s="22" t="s">
        <v>114</v>
      </c>
      <c r="C589" s="22" t="s">
        <v>284</v>
      </c>
      <c r="D589" s="22" t="s">
        <v>742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  <c r="M589" s="10"/>
      <c r="N589" s="10">
        <v>0</v>
      </c>
    </row>
    <row r="590" spans="1:14">
      <c r="A590" s="25">
        <v>80818</v>
      </c>
      <c r="B590" s="22" t="s">
        <v>99</v>
      </c>
      <c r="C590" s="22" t="s">
        <v>99</v>
      </c>
      <c r="D590" s="22" t="s">
        <v>169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  <c r="M590" s="10"/>
      <c r="N590" s="10">
        <v>0</v>
      </c>
    </row>
    <row r="591" spans="1:14">
      <c r="A591" s="25">
        <v>90510</v>
      </c>
      <c r="B591" s="22" t="s">
        <v>114</v>
      </c>
      <c r="C591" s="22" t="s">
        <v>308</v>
      </c>
      <c r="D591" s="22" t="s">
        <v>180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  <c r="M591" s="10"/>
      <c r="N591" s="10">
        <v>0</v>
      </c>
    </row>
    <row r="592" spans="1:14">
      <c r="A592" s="25">
        <v>91011</v>
      </c>
      <c r="B592" s="22" t="s">
        <v>114</v>
      </c>
      <c r="C592" s="22" t="s">
        <v>115</v>
      </c>
      <c r="D592" s="22" t="s">
        <v>180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  <c r="M592" s="10">
        <v>1</v>
      </c>
      <c r="N592" s="10">
        <v>1</v>
      </c>
    </row>
    <row r="593" spans="1:14">
      <c r="A593" s="25">
        <v>70220</v>
      </c>
      <c r="B593" s="22" t="s">
        <v>268</v>
      </c>
      <c r="C593" s="22" t="s">
        <v>348</v>
      </c>
      <c r="D593" s="22" t="s">
        <v>743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  <c r="M593" s="10"/>
      <c r="N593" s="10">
        <v>0</v>
      </c>
    </row>
    <row r="594" spans="1:14">
      <c r="A594" s="25">
        <v>80201</v>
      </c>
      <c r="B594" s="22" t="s">
        <v>99</v>
      </c>
      <c r="C594" s="22" t="s">
        <v>612</v>
      </c>
      <c r="D594" s="22" t="s">
        <v>744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  <c r="M594" s="10"/>
      <c r="N594" s="10">
        <v>0</v>
      </c>
    </row>
    <row r="595" spans="1:14">
      <c r="A595" s="25">
        <v>40609</v>
      </c>
      <c r="B595" s="22" t="s">
        <v>154</v>
      </c>
      <c r="C595" s="22" t="s">
        <v>171</v>
      </c>
      <c r="D595" s="22" t="s">
        <v>368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  <c r="M595" s="10"/>
      <c r="N595" s="10">
        <v>0</v>
      </c>
    </row>
    <row r="596" spans="1:14">
      <c r="A596" s="25">
        <v>40610</v>
      </c>
      <c r="B596" s="22" t="s">
        <v>154</v>
      </c>
      <c r="C596" s="22" t="s">
        <v>171</v>
      </c>
      <c r="D596" s="22" t="s">
        <v>244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  <c r="M596" s="10"/>
      <c r="N596" s="10">
        <v>0</v>
      </c>
    </row>
    <row r="597" spans="1:14" ht="24">
      <c r="A597" s="25">
        <v>120904</v>
      </c>
      <c r="B597" s="22" t="s">
        <v>191</v>
      </c>
      <c r="C597" s="22" t="s">
        <v>449</v>
      </c>
      <c r="D597" s="22" t="s">
        <v>745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  <c r="M597" s="10"/>
      <c r="N597" s="10">
        <v>0</v>
      </c>
    </row>
    <row r="598" spans="1:14">
      <c r="A598" s="25">
        <v>91006</v>
      </c>
      <c r="B598" s="22" t="s">
        <v>114</v>
      </c>
      <c r="C598" s="22" t="s">
        <v>115</v>
      </c>
      <c r="D598" s="22" t="s">
        <v>294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  <c r="M598" s="10"/>
      <c r="N598" s="10">
        <v>0</v>
      </c>
    </row>
    <row r="599" spans="1:14">
      <c r="A599" s="25">
        <v>70311</v>
      </c>
      <c r="B599" s="22" t="s">
        <v>268</v>
      </c>
      <c r="C599" s="22" t="s">
        <v>268</v>
      </c>
      <c r="D599" s="22" t="s">
        <v>131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  <c r="M599" s="10"/>
      <c r="N599" s="10">
        <v>0</v>
      </c>
    </row>
    <row r="600" spans="1:14">
      <c r="A600" s="25">
        <v>80803</v>
      </c>
      <c r="B600" s="22" t="s">
        <v>99</v>
      </c>
      <c r="C600" s="22" t="s">
        <v>99</v>
      </c>
      <c r="D600" s="22" t="s">
        <v>131</v>
      </c>
      <c r="E600" s="14">
        <f t="shared" si="11"/>
        <v>14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  <c r="M600" s="10">
        <v>13</v>
      </c>
      <c r="N600" s="10">
        <v>14</v>
      </c>
    </row>
    <row r="601" spans="1:14" ht="36">
      <c r="A601" s="25">
        <v>120901</v>
      </c>
      <c r="B601" s="22" t="s">
        <v>191</v>
      </c>
      <c r="C601" s="22" t="s">
        <v>449</v>
      </c>
      <c r="D601" s="22" t="s">
        <v>746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  <c r="M601" s="10"/>
      <c r="N601" s="10">
        <v>0</v>
      </c>
    </row>
    <row r="602" spans="1:14">
      <c r="A602" s="25">
        <v>41008</v>
      </c>
      <c r="B602" s="22" t="s">
        <v>154</v>
      </c>
      <c r="C602" s="22" t="s">
        <v>339</v>
      </c>
      <c r="D602" s="22" t="s">
        <v>278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  <c r="M602" s="10"/>
      <c r="N602" s="10">
        <v>0</v>
      </c>
    </row>
    <row r="603" spans="1:14">
      <c r="A603" s="25">
        <v>130104</v>
      </c>
      <c r="B603" s="22" t="s">
        <v>102</v>
      </c>
      <c r="C603" s="22" t="s">
        <v>103</v>
      </c>
      <c r="D603" s="22" t="s">
        <v>278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  <c r="M603" s="10"/>
      <c r="N603" s="10">
        <v>0</v>
      </c>
    </row>
    <row r="604" spans="1:14">
      <c r="A604" s="25">
        <v>41006</v>
      </c>
      <c r="B604" s="22" t="s">
        <v>154</v>
      </c>
      <c r="C604" s="22" t="s">
        <v>339</v>
      </c>
      <c r="D604" s="22" t="s">
        <v>747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  <c r="M604" s="10"/>
      <c r="N604" s="10">
        <v>0</v>
      </c>
    </row>
    <row r="605" spans="1:14">
      <c r="A605" s="25">
        <v>41105</v>
      </c>
      <c r="B605" s="22" t="s">
        <v>154</v>
      </c>
      <c r="C605" s="22" t="s">
        <v>258</v>
      </c>
      <c r="D605" s="22" t="s">
        <v>747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  <c r="M605" s="10"/>
      <c r="N605" s="10">
        <v>0</v>
      </c>
    </row>
    <row r="606" spans="1:14">
      <c r="A606" s="25">
        <v>80506</v>
      </c>
      <c r="B606" s="22" t="s">
        <v>99</v>
      </c>
      <c r="C606" s="22" t="s">
        <v>134</v>
      </c>
      <c r="D606" s="22" t="s">
        <v>748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  <c r="M606" s="10"/>
      <c r="N606" s="10">
        <v>0</v>
      </c>
    </row>
    <row r="607" spans="1:14">
      <c r="A607" s="25">
        <v>50316</v>
      </c>
      <c r="B607" s="22" t="s">
        <v>151</v>
      </c>
      <c r="C607" s="22" t="s">
        <v>181</v>
      </c>
      <c r="D607" s="22" t="s">
        <v>182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  <c r="M607" s="10"/>
      <c r="N607" s="10">
        <v>0</v>
      </c>
    </row>
    <row r="608" spans="1:14">
      <c r="A608" s="25">
        <v>90901</v>
      </c>
      <c r="B608" s="22" t="s">
        <v>114</v>
      </c>
      <c r="C608" s="22" t="s">
        <v>181</v>
      </c>
      <c r="D608" s="22" t="s">
        <v>182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  <c r="M608" s="10"/>
      <c r="N608" s="10">
        <v>0</v>
      </c>
    </row>
    <row r="609" spans="1:14">
      <c r="A609" s="25">
        <v>30507</v>
      </c>
      <c r="B609" s="22" t="s">
        <v>144</v>
      </c>
      <c r="C609" s="22" t="s">
        <v>410</v>
      </c>
      <c r="D609" s="22" t="s">
        <v>410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  <c r="M609" s="10"/>
      <c r="N609" s="10">
        <v>0</v>
      </c>
    </row>
    <row r="610" spans="1:14">
      <c r="A610" s="25">
        <v>40905</v>
      </c>
      <c r="B610" s="22" t="s">
        <v>154</v>
      </c>
      <c r="C610" s="22" t="s">
        <v>361</v>
      </c>
      <c r="D610" s="22" t="s">
        <v>749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  <c r="M610" s="10"/>
      <c r="N610" s="10">
        <v>0</v>
      </c>
    </row>
    <row r="611" spans="1:14">
      <c r="A611" s="25">
        <v>60701</v>
      </c>
      <c r="B611" s="22" t="s">
        <v>158</v>
      </c>
      <c r="C611" s="22" t="s">
        <v>353</v>
      </c>
      <c r="D611" s="22" t="s">
        <v>369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  <c r="M611" s="10"/>
      <c r="N611" s="10">
        <v>0</v>
      </c>
    </row>
    <row r="612" spans="1:14">
      <c r="A612" s="25">
        <v>40508</v>
      </c>
      <c r="B612" s="22" t="s">
        <v>154</v>
      </c>
      <c r="C612" s="22" t="s">
        <v>236</v>
      </c>
      <c r="D612" s="22" t="s">
        <v>375</v>
      </c>
      <c r="E612" s="14">
        <f t="shared" si="11"/>
        <v>2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  <c r="M612" s="10">
        <v>1</v>
      </c>
      <c r="N612" s="10">
        <v>2</v>
      </c>
    </row>
    <row r="613" spans="1:14">
      <c r="A613" s="25">
        <v>20209</v>
      </c>
      <c r="B613" s="22" t="s">
        <v>212</v>
      </c>
      <c r="C613" s="22" t="s">
        <v>217</v>
      </c>
      <c r="D613" s="22" t="s">
        <v>279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  <c r="M613" s="10"/>
      <c r="N613" s="10">
        <v>0</v>
      </c>
    </row>
    <row r="614" spans="1:14">
      <c r="A614" s="25">
        <v>130718</v>
      </c>
      <c r="B614" s="22" t="s">
        <v>102</v>
      </c>
      <c r="C614" s="22" t="s">
        <v>138</v>
      </c>
      <c r="D614" s="22" t="s">
        <v>279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  <c r="M614" s="10">
        <v>1</v>
      </c>
      <c r="N614" s="10">
        <v>1</v>
      </c>
    </row>
    <row r="615" spans="1:14">
      <c r="A615" s="25">
        <v>30114</v>
      </c>
      <c r="B615" s="22" t="s">
        <v>144</v>
      </c>
      <c r="C615" s="22" t="s">
        <v>144</v>
      </c>
      <c r="D615" s="22" t="s">
        <v>440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  <c r="M615" s="10"/>
      <c r="N615" s="10">
        <v>0</v>
      </c>
    </row>
    <row r="616" spans="1:14">
      <c r="A616" s="25">
        <v>40509</v>
      </c>
      <c r="B616" s="22" t="s">
        <v>154</v>
      </c>
      <c r="C616" s="22" t="s">
        <v>236</v>
      </c>
      <c r="D616" s="22" t="s">
        <v>440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  <c r="M616" s="10"/>
      <c r="N616" s="10">
        <v>0</v>
      </c>
    </row>
    <row r="617" spans="1:14">
      <c r="A617" s="25">
        <v>130313</v>
      </c>
      <c r="B617" s="22" t="s">
        <v>102</v>
      </c>
      <c r="C617" s="22" t="s">
        <v>222</v>
      </c>
      <c r="D617" s="22" t="s">
        <v>440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  <c r="M617" s="10"/>
      <c r="N617" s="10">
        <v>0</v>
      </c>
    </row>
    <row r="618" spans="1:14">
      <c r="A618" s="25">
        <v>91001</v>
      </c>
      <c r="B618" s="22" t="s">
        <v>114</v>
      </c>
      <c r="C618" s="22" t="s">
        <v>115</v>
      </c>
      <c r="D618" s="22" t="s">
        <v>116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  <c r="M618" s="10">
        <v>3</v>
      </c>
      <c r="N618" s="10">
        <v>3</v>
      </c>
    </row>
    <row r="619" spans="1:14">
      <c r="A619" s="25">
        <v>91015</v>
      </c>
      <c r="B619" s="22" t="s">
        <v>114</v>
      </c>
      <c r="C619" s="22" t="s">
        <v>115</v>
      </c>
      <c r="D619" s="22" t="s">
        <v>750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  <c r="M619" s="10"/>
      <c r="N619" s="10">
        <v>0</v>
      </c>
    </row>
    <row r="620" spans="1:14">
      <c r="A620" s="25">
        <v>91016</v>
      </c>
      <c r="B620" s="22" t="s">
        <v>114</v>
      </c>
      <c r="C620" s="22" t="s">
        <v>115</v>
      </c>
      <c r="D620" s="22" t="s">
        <v>751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  <c r="M620" s="10"/>
      <c r="N620" s="10">
        <v>0</v>
      </c>
    </row>
    <row r="621" spans="1:14">
      <c r="A621" s="25">
        <v>40510</v>
      </c>
      <c r="B621" s="22" t="s">
        <v>154</v>
      </c>
      <c r="C621" s="22" t="s">
        <v>236</v>
      </c>
      <c r="D621" s="22" t="s">
        <v>370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  <c r="M621" s="10"/>
      <c r="N621" s="10">
        <v>0</v>
      </c>
    </row>
    <row r="622" spans="1:14">
      <c r="A622" s="25">
        <v>70221</v>
      </c>
      <c r="B622" s="22" t="s">
        <v>268</v>
      </c>
      <c r="C622" s="22" t="s">
        <v>348</v>
      </c>
      <c r="D622" s="22" t="s">
        <v>370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  <c r="M622" s="10"/>
      <c r="N622" s="10">
        <v>0</v>
      </c>
    </row>
    <row r="623" spans="1:14">
      <c r="A623" s="25">
        <v>40107</v>
      </c>
      <c r="B623" s="22" t="s">
        <v>154</v>
      </c>
      <c r="C623" s="22" t="s">
        <v>155</v>
      </c>
      <c r="D623" s="22" t="s">
        <v>376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  <c r="M623" s="10"/>
      <c r="N623" s="10">
        <v>0</v>
      </c>
    </row>
    <row r="624" spans="1:14">
      <c r="A624" s="25">
        <v>70222</v>
      </c>
      <c r="B624" s="22" t="s">
        <v>268</v>
      </c>
      <c r="C624" s="22" t="s">
        <v>348</v>
      </c>
      <c r="D624" s="22" t="s">
        <v>752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  <c r="M624" s="10"/>
      <c r="N624" s="10">
        <v>0</v>
      </c>
    </row>
    <row r="625" spans="1:14">
      <c r="A625" s="25">
        <v>50110</v>
      </c>
      <c r="B625" s="22" t="s">
        <v>151</v>
      </c>
      <c r="C625" s="22" t="s">
        <v>269</v>
      </c>
      <c r="D625" s="22" t="s">
        <v>753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  <c r="M625" s="10"/>
      <c r="N625" s="10">
        <v>0</v>
      </c>
    </row>
    <row r="626" spans="1:14">
      <c r="A626" s="25">
        <v>120311</v>
      </c>
      <c r="B626" s="22" t="s">
        <v>191</v>
      </c>
      <c r="C626" s="22" t="s">
        <v>380</v>
      </c>
      <c r="D626" s="22" t="s">
        <v>754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  <c r="M626" s="10"/>
      <c r="N626" s="10">
        <v>0</v>
      </c>
    </row>
    <row r="627" spans="1:14">
      <c r="A627" s="25">
        <v>40514</v>
      </c>
      <c r="B627" s="22" t="s">
        <v>154</v>
      </c>
      <c r="C627" s="22" t="s">
        <v>236</v>
      </c>
      <c r="D627" s="22" t="s">
        <v>755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  <c r="M627" s="10"/>
      <c r="N627" s="10">
        <v>0</v>
      </c>
    </row>
    <row r="628" spans="1:14">
      <c r="A628" s="25">
        <v>120101</v>
      </c>
      <c r="B628" s="22" t="s">
        <v>191</v>
      </c>
      <c r="C628" s="22" t="s">
        <v>289</v>
      </c>
      <c r="D628" s="22" t="s">
        <v>292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  <c r="M628" s="10"/>
      <c r="N628" s="10">
        <v>0</v>
      </c>
    </row>
    <row r="629" spans="1:14">
      <c r="A629" s="25">
        <v>91101</v>
      </c>
      <c r="B629" s="22" t="s">
        <v>114</v>
      </c>
      <c r="C629" s="22" t="s">
        <v>186</v>
      </c>
      <c r="D629" s="22" t="s">
        <v>187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  <c r="M629" s="10">
        <v>1</v>
      </c>
      <c r="N629" s="10">
        <v>1</v>
      </c>
    </row>
    <row r="630" spans="1:14">
      <c r="A630" s="25">
        <v>130411</v>
      </c>
      <c r="B630" s="22" t="s">
        <v>102</v>
      </c>
      <c r="C630" s="22" t="s">
        <v>259</v>
      </c>
      <c r="D630" s="22" t="s">
        <v>756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  <c r="M630" s="10"/>
      <c r="N630" s="10">
        <v>0</v>
      </c>
    </row>
    <row r="631" spans="1:14">
      <c r="A631" s="25">
        <v>40511</v>
      </c>
      <c r="B631" s="22" t="s">
        <v>154</v>
      </c>
      <c r="C631" s="22" t="s">
        <v>236</v>
      </c>
      <c r="D631" s="22" t="s">
        <v>757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  <c r="M631" s="10"/>
      <c r="N631" s="10">
        <v>0</v>
      </c>
    </row>
    <row r="632" spans="1:14">
      <c r="A632" s="25">
        <v>120405</v>
      </c>
      <c r="B632" s="22" t="s">
        <v>191</v>
      </c>
      <c r="C632" s="22" t="s">
        <v>493</v>
      </c>
      <c r="D632" s="22" t="s">
        <v>758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  <c r="M632" s="10"/>
      <c r="N632" s="10">
        <v>0</v>
      </c>
    </row>
    <row r="633" spans="1:14">
      <c r="A633" s="25">
        <v>81101</v>
      </c>
      <c r="B633" s="22" t="s">
        <v>99</v>
      </c>
      <c r="C633" s="22" t="s">
        <v>681</v>
      </c>
      <c r="D633" s="22" t="s">
        <v>759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  <c r="M633" s="10"/>
      <c r="N633" s="10">
        <v>0</v>
      </c>
    </row>
    <row r="634" spans="1:14">
      <c r="A634" s="25">
        <v>50111</v>
      </c>
      <c r="B634" s="22" t="s">
        <v>151</v>
      </c>
      <c r="C634" s="22" t="s">
        <v>269</v>
      </c>
      <c r="D634" s="22" t="s">
        <v>760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  <c r="M634" s="10"/>
      <c r="N634" s="10">
        <v>0</v>
      </c>
    </row>
    <row r="635" spans="1:14">
      <c r="A635" s="25">
        <v>91205</v>
      </c>
      <c r="B635" s="22" t="s">
        <v>114</v>
      </c>
      <c r="C635" s="22" t="s">
        <v>242</v>
      </c>
      <c r="D635" s="22" t="s">
        <v>371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  <c r="M635" s="10"/>
      <c r="N635" s="10">
        <v>0</v>
      </c>
    </row>
    <row r="636" spans="1:14">
      <c r="A636" s="25">
        <v>10105</v>
      </c>
      <c r="B636" s="22" t="s">
        <v>163</v>
      </c>
      <c r="C636" s="22" t="s">
        <v>163</v>
      </c>
      <c r="D636" s="22" t="s">
        <v>761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  <c r="M636" s="10"/>
      <c r="N636" s="10">
        <v>0</v>
      </c>
    </row>
    <row r="637" spans="1:14">
      <c r="A637" s="25">
        <v>40308</v>
      </c>
      <c r="B637" s="22" t="s">
        <v>154</v>
      </c>
      <c r="C637" s="22" t="s">
        <v>253</v>
      </c>
      <c r="D637" s="22" t="s">
        <v>377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  <c r="M637" s="10"/>
      <c r="N637" s="10">
        <v>0</v>
      </c>
    </row>
    <row r="638" spans="1:14">
      <c r="A638" s="25">
        <v>40707</v>
      </c>
      <c r="B638" s="22" t="s">
        <v>154</v>
      </c>
      <c r="C638" s="22" t="s">
        <v>286</v>
      </c>
      <c r="D638" s="22" t="s">
        <v>762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  <c r="M638" s="10"/>
      <c r="N638" s="10">
        <v>0</v>
      </c>
    </row>
    <row r="639" spans="1:14">
      <c r="A639" s="25">
        <v>20609</v>
      </c>
      <c r="B639" s="22" t="s">
        <v>212</v>
      </c>
      <c r="C639" s="22" t="s">
        <v>213</v>
      </c>
      <c r="D639" s="22" t="s">
        <v>431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  <c r="M639" s="10"/>
      <c r="N639" s="10">
        <v>0</v>
      </c>
    </row>
    <row r="640" spans="1:14">
      <c r="A640" s="25">
        <v>120706</v>
      </c>
      <c r="B640" s="22" t="s">
        <v>191</v>
      </c>
      <c r="C640" s="22" t="s">
        <v>296</v>
      </c>
      <c r="D640" s="22" t="s">
        <v>763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  <c r="M640" s="10"/>
      <c r="N640" s="10">
        <v>0</v>
      </c>
    </row>
    <row r="641" spans="1:14">
      <c r="A641" s="25">
        <v>80819</v>
      </c>
      <c r="B641" s="22" t="s">
        <v>99</v>
      </c>
      <c r="C641" s="22" t="s">
        <v>99</v>
      </c>
      <c r="D641" s="22" t="s">
        <v>101</v>
      </c>
      <c r="E641" s="14">
        <f t="shared" si="11"/>
        <v>25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  <c r="M641" s="10">
        <v>24</v>
      </c>
      <c r="N641" s="10">
        <v>25</v>
      </c>
    </row>
    <row r="642" spans="1:14">
      <c r="A642" s="25">
        <v>41301</v>
      </c>
      <c r="B642" s="22" t="s">
        <v>154</v>
      </c>
      <c r="C642" s="22" t="s">
        <v>441</v>
      </c>
      <c r="D642" s="22" t="s">
        <v>442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  <c r="M642" s="10"/>
      <c r="N642" s="10">
        <v>0</v>
      </c>
    </row>
    <row r="643" spans="1:14">
      <c r="A643" s="25">
        <v>120611</v>
      </c>
      <c r="B643" s="22" t="s">
        <v>191</v>
      </c>
      <c r="C643" s="22" t="s">
        <v>299</v>
      </c>
      <c r="D643" s="22" t="s">
        <v>764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  <c r="M643" s="10"/>
      <c r="N643" s="10">
        <v>0</v>
      </c>
    </row>
    <row r="644" spans="1:14">
      <c r="A644" s="25">
        <v>70701</v>
      </c>
      <c r="B644" s="22" t="s">
        <v>268</v>
      </c>
      <c r="C644" s="22" t="s">
        <v>453</v>
      </c>
      <c r="D644" s="22" t="s">
        <v>765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  <c r="M644" s="10"/>
      <c r="N644" s="10">
        <v>0</v>
      </c>
    </row>
    <row r="645" spans="1:14">
      <c r="A645" s="25">
        <v>80508</v>
      </c>
      <c r="B645" s="22" t="s">
        <v>99</v>
      </c>
      <c r="C645" s="22" t="s">
        <v>134</v>
      </c>
      <c r="D645" s="22" t="s">
        <v>206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  <c r="M645" s="10">
        <v>1</v>
      </c>
      <c r="N645" s="10">
        <v>1</v>
      </c>
    </row>
    <row r="646" spans="1:14">
      <c r="A646" s="25">
        <v>20406</v>
      </c>
      <c r="B646" s="22" t="s">
        <v>212</v>
      </c>
      <c r="C646" s="22" t="s">
        <v>249</v>
      </c>
      <c r="D646" s="22" t="s">
        <v>432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  <c r="M646" s="10"/>
      <c r="N646" s="10">
        <v>0</v>
      </c>
    </row>
    <row r="647" spans="1:14">
      <c r="A647" s="25">
        <v>70312</v>
      </c>
      <c r="B647" s="22" t="s">
        <v>268</v>
      </c>
      <c r="C647" s="22" t="s">
        <v>268</v>
      </c>
      <c r="D647" s="22" t="s">
        <v>766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  <c r="M647" s="10"/>
      <c r="N647" s="10">
        <v>0</v>
      </c>
    </row>
    <row r="648" spans="1:14">
      <c r="A648" s="25">
        <v>120805</v>
      </c>
      <c r="B648" s="22" t="s">
        <v>191</v>
      </c>
      <c r="C648" s="22" t="s">
        <v>192</v>
      </c>
      <c r="D648" s="22" t="s">
        <v>193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  <c r="M648" s="10">
        <v>1</v>
      </c>
      <c r="N648" s="10">
        <v>1</v>
      </c>
    </row>
    <row r="649" spans="1:14">
      <c r="A649" s="25">
        <v>100104</v>
      </c>
      <c r="B649" s="22" t="s">
        <v>149</v>
      </c>
      <c r="C649" s="22" t="s">
        <v>149</v>
      </c>
      <c r="D649" s="22" t="s">
        <v>433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  <c r="M649" s="10"/>
      <c r="N649" s="10">
        <v>0</v>
      </c>
    </row>
    <row r="650" spans="1:14">
      <c r="A650" s="25">
        <v>50112</v>
      </c>
      <c r="B650" s="22" t="s">
        <v>151</v>
      </c>
      <c r="C650" s="22" t="s">
        <v>269</v>
      </c>
      <c r="D650" s="22" t="s">
        <v>767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  <c r="M650" s="10"/>
      <c r="N650" s="10">
        <v>0</v>
      </c>
    </row>
    <row r="651" spans="1:14">
      <c r="A651" s="25">
        <v>20610</v>
      </c>
      <c r="B651" s="22" t="s">
        <v>212</v>
      </c>
      <c r="C651" s="22" t="s">
        <v>213</v>
      </c>
      <c r="D651" s="22" t="s">
        <v>768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  <c r="M651" s="10"/>
      <c r="N651" s="10">
        <v>0</v>
      </c>
    </row>
    <row r="652" spans="1:14">
      <c r="A652" s="25">
        <v>120312</v>
      </c>
      <c r="B652" s="22" t="s">
        <v>191</v>
      </c>
      <c r="C652" s="22" t="s">
        <v>380</v>
      </c>
      <c r="D652" s="22" t="s">
        <v>769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  <c r="M652" s="10"/>
      <c r="N652" s="10">
        <v>0</v>
      </c>
    </row>
    <row r="653" spans="1:14">
      <c r="A653" s="25">
        <v>90608</v>
      </c>
      <c r="B653" s="22" t="s">
        <v>114</v>
      </c>
      <c r="C653" s="22" t="s">
        <v>302</v>
      </c>
      <c r="D653" s="22" t="s">
        <v>770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  <c r="M653" s="10"/>
      <c r="N653" s="10">
        <v>0</v>
      </c>
    </row>
    <row r="654" spans="1:14">
      <c r="A654" s="25">
        <v>80605</v>
      </c>
      <c r="B654" s="22" t="s">
        <v>99</v>
      </c>
      <c r="C654" s="22" t="s">
        <v>471</v>
      </c>
      <c r="D654" s="22" t="s">
        <v>771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  <c r="M654" s="10"/>
      <c r="N654" s="10">
        <v>0</v>
      </c>
    </row>
    <row r="655" spans="1:14">
      <c r="A655" s="25">
        <v>91012</v>
      </c>
      <c r="B655" s="22" t="s">
        <v>114</v>
      </c>
      <c r="C655" s="22" t="s">
        <v>115</v>
      </c>
      <c r="D655" s="22" t="s">
        <v>772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  <c r="M655" s="10"/>
      <c r="N655" s="10">
        <v>0</v>
      </c>
    </row>
    <row r="656" spans="1:14">
      <c r="A656" s="25">
        <v>90704</v>
      </c>
      <c r="B656" s="22" t="s">
        <v>114</v>
      </c>
      <c r="C656" s="22" t="s">
        <v>363</v>
      </c>
      <c r="D656" s="22" t="s">
        <v>773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  <c r="M656" s="10"/>
      <c r="N656" s="10">
        <v>0</v>
      </c>
    </row>
    <row r="657" spans="1:14" ht="24">
      <c r="A657" s="25">
        <v>120905</v>
      </c>
      <c r="B657" s="22" t="s">
        <v>191</v>
      </c>
      <c r="C657" s="22" t="s">
        <v>449</v>
      </c>
      <c r="D657" s="22" t="s">
        <v>774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  <c r="M657" s="10"/>
      <c r="N657" s="10">
        <v>0</v>
      </c>
    </row>
    <row r="658" spans="1:14">
      <c r="A658" s="25">
        <v>10405</v>
      </c>
      <c r="B658" s="22" t="s">
        <v>163</v>
      </c>
      <c r="C658" s="22" t="s">
        <v>273</v>
      </c>
      <c r="D658" s="22" t="s">
        <v>434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  <c r="M658" s="10"/>
      <c r="N658" s="10">
        <v>0</v>
      </c>
    </row>
    <row r="659" spans="1:14">
      <c r="A659" s="25">
        <v>10406</v>
      </c>
      <c r="B659" s="22" t="s">
        <v>163</v>
      </c>
      <c r="C659" s="22" t="s">
        <v>273</v>
      </c>
      <c r="D659" s="22" t="s">
        <v>372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  <c r="M659" s="10"/>
      <c r="N659" s="10">
        <v>0</v>
      </c>
    </row>
    <row r="660" spans="1:14">
      <c r="A660" s="25">
        <v>70223</v>
      </c>
      <c r="B660" s="22" t="s">
        <v>268</v>
      </c>
      <c r="C660" s="22" t="s">
        <v>348</v>
      </c>
      <c r="D660" s="22" t="s">
        <v>775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  <c r="M660" s="10"/>
      <c r="N660" s="10">
        <v>0</v>
      </c>
    </row>
    <row r="661" spans="1:14">
      <c r="A661" s="25">
        <v>70224</v>
      </c>
      <c r="B661" s="22" t="s">
        <v>268</v>
      </c>
      <c r="C661" s="22" t="s">
        <v>348</v>
      </c>
      <c r="D661" s="22" t="s">
        <v>776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  <c r="M661" s="10"/>
      <c r="N661" s="10">
        <v>0</v>
      </c>
    </row>
    <row r="662" spans="1:14">
      <c r="A662" s="25">
        <v>41309</v>
      </c>
      <c r="B662" s="22" t="s">
        <v>154</v>
      </c>
      <c r="C662" s="22" t="s">
        <v>441</v>
      </c>
      <c r="D662" s="22" t="s">
        <v>777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  <c r="M662" s="10"/>
      <c r="N662" s="10">
        <v>0</v>
      </c>
    </row>
    <row r="663" spans="1:14">
      <c r="A663" s="25">
        <v>130105</v>
      </c>
      <c r="B663" s="22" t="s">
        <v>102</v>
      </c>
      <c r="C663" s="22" t="s">
        <v>103</v>
      </c>
      <c r="D663" s="22" t="s">
        <v>120</v>
      </c>
      <c r="E663" s="14">
        <f t="shared" si="12"/>
        <v>19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  <c r="M663" s="10">
        <v>18</v>
      </c>
      <c r="N663" s="10">
        <v>19</v>
      </c>
    </row>
    <row r="664" spans="1:14">
      <c r="A664" s="25">
        <v>81005</v>
      </c>
      <c r="B664" s="22" t="s">
        <v>99</v>
      </c>
      <c r="C664" s="22" t="s">
        <v>106</v>
      </c>
      <c r="D664" s="22" t="s">
        <v>162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  <c r="M664" s="10">
        <v>2</v>
      </c>
      <c r="N664" s="10">
        <v>2</v>
      </c>
    </row>
    <row r="665" spans="1:14">
      <c r="A665" s="25">
        <v>30508</v>
      </c>
      <c r="B665" s="22" t="s">
        <v>144</v>
      </c>
      <c r="C665" s="22" t="s">
        <v>410</v>
      </c>
      <c r="D665" s="22" t="s">
        <v>778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  <c r="M665" s="10"/>
      <c r="N665" s="10">
        <v>0</v>
      </c>
    </row>
    <row r="666" spans="1:14">
      <c r="A666" s="25">
        <v>90511</v>
      </c>
      <c r="B666" s="22" t="s">
        <v>114</v>
      </c>
      <c r="C666" s="22" t="s">
        <v>308</v>
      </c>
      <c r="D666" s="22" t="s">
        <v>779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  <c r="M666" s="10"/>
      <c r="N666" s="10">
        <v>0</v>
      </c>
    </row>
    <row r="667" spans="1:14">
      <c r="A667" s="25">
        <v>130311</v>
      </c>
      <c r="B667" s="22" t="s">
        <v>102</v>
      </c>
      <c r="C667" s="22" t="s">
        <v>222</v>
      </c>
      <c r="D667" s="22" t="s">
        <v>443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  <c r="M667" s="10"/>
      <c r="N667" s="10">
        <v>0</v>
      </c>
    </row>
    <row r="668" spans="1:14">
      <c r="A668" s="25">
        <v>70314</v>
      </c>
      <c r="B668" s="22" t="s">
        <v>268</v>
      </c>
      <c r="C668" s="22" t="s">
        <v>268</v>
      </c>
      <c r="D668" s="22" t="s">
        <v>780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  <c r="M668" s="10"/>
      <c r="N668" s="10">
        <v>0</v>
      </c>
    </row>
    <row r="669" spans="1:14">
      <c r="A669" s="25">
        <v>130312</v>
      </c>
      <c r="B669" s="22" t="s">
        <v>102</v>
      </c>
      <c r="C669" s="22" t="s">
        <v>222</v>
      </c>
      <c r="D669" s="22" t="s">
        <v>241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  <c r="M669" s="10"/>
      <c r="N669" s="10">
        <v>0</v>
      </c>
    </row>
    <row r="670" spans="1:14">
      <c r="A670" s="25">
        <v>20407</v>
      </c>
      <c r="B670" s="22" t="s">
        <v>212</v>
      </c>
      <c r="C670" s="22" t="s">
        <v>249</v>
      </c>
      <c r="D670" s="22" t="s">
        <v>295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  <c r="M670" s="10"/>
      <c r="N670" s="10">
        <v>0</v>
      </c>
    </row>
    <row r="671" spans="1:14">
      <c r="A671" s="25">
        <v>20107</v>
      </c>
      <c r="B671" s="22" t="s">
        <v>212</v>
      </c>
      <c r="C671" s="22" t="s">
        <v>219</v>
      </c>
      <c r="D671" s="22" t="s">
        <v>781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  <c r="M671" s="10"/>
      <c r="N671" s="10">
        <v>0</v>
      </c>
    </row>
    <row r="672" spans="1:14">
      <c r="A672" s="25">
        <v>130106</v>
      </c>
      <c r="B672" s="22" t="s">
        <v>102</v>
      </c>
      <c r="C672" s="22" t="s">
        <v>103</v>
      </c>
      <c r="D672" s="22" t="s">
        <v>108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  <c r="M672" s="10">
        <v>11</v>
      </c>
      <c r="N672" s="10">
        <v>11</v>
      </c>
    </row>
    <row r="673" spans="1:14">
      <c r="A673" s="25">
        <v>41401</v>
      </c>
      <c r="B673" s="22" t="s">
        <v>154</v>
      </c>
      <c r="C673" s="22" t="s">
        <v>373</v>
      </c>
      <c r="D673" s="22" t="s">
        <v>374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  <c r="M673" s="10">
        <v>1</v>
      </c>
      <c r="N673" s="10">
        <v>1</v>
      </c>
    </row>
    <row r="674" spans="1:14">
      <c r="A674" s="25">
        <v>50206</v>
      </c>
      <c r="B674" s="22" t="s">
        <v>151</v>
      </c>
      <c r="C674" s="22" t="s">
        <v>152</v>
      </c>
      <c r="D674" s="22" t="s">
        <v>782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  <c r="M674" s="10"/>
      <c r="N674" s="10">
        <v>0</v>
      </c>
    </row>
    <row r="675" spans="1:14">
      <c r="A675" s="25">
        <v>50207</v>
      </c>
      <c r="B675" s="22" t="s">
        <v>151</v>
      </c>
      <c r="C675" s="22" t="s">
        <v>152</v>
      </c>
      <c r="D675" s="22" t="s">
        <v>153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  <c r="M675" s="10"/>
      <c r="N675" s="10">
        <v>0</v>
      </c>
    </row>
    <row r="676" spans="1:14">
      <c r="A676" s="25">
        <v>50317</v>
      </c>
      <c r="B676" s="22" t="s">
        <v>151</v>
      </c>
      <c r="C676" s="22" t="s">
        <v>181</v>
      </c>
      <c r="D676" s="22" t="s">
        <v>783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  <c r="M676" s="10"/>
      <c r="N676" s="10">
        <v>0</v>
      </c>
    </row>
    <row r="677" spans="1:14">
      <c r="A677" s="25">
        <v>90512</v>
      </c>
      <c r="B677" s="22" t="s">
        <v>114</v>
      </c>
      <c r="C677" s="22" t="s">
        <v>308</v>
      </c>
      <c r="D677" s="22" t="s">
        <v>784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  <c r="M677" s="10"/>
      <c r="N677" s="10">
        <v>0</v>
      </c>
    </row>
    <row r="678" spans="1:14">
      <c r="J678" s="10"/>
    </row>
    <row r="679" spans="1:14">
      <c r="J679" s="10"/>
    </row>
    <row r="680" spans="1:14">
      <c r="J680" s="10"/>
    </row>
    <row r="681" spans="1:14">
      <c r="J681" s="10"/>
    </row>
    <row r="682" spans="1:14">
      <c r="J682" s="10"/>
    </row>
    <row r="683" spans="1:14">
      <c r="J683" s="10"/>
    </row>
    <row r="684" spans="1:14">
      <c r="J684" s="10"/>
    </row>
    <row r="685" spans="1:14">
      <c r="J685" s="10"/>
    </row>
    <row r="686" spans="1:14">
      <c r="J686" s="10"/>
    </row>
    <row r="687" spans="1:14">
      <c r="J687" s="10"/>
    </row>
    <row r="688" spans="1:14">
      <c r="J688" s="10"/>
    </row>
    <row r="689" spans="10:10">
      <c r="J689" s="10"/>
    </row>
    <row r="690" spans="10:10">
      <c r="J690" s="10"/>
    </row>
    <row r="691" spans="10:10">
      <c r="J691" s="10"/>
    </row>
    <row r="692" spans="10:10">
      <c r="J692" s="10"/>
    </row>
    <row r="693" spans="10:10">
      <c r="J693" s="10"/>
    </row>
    <row r="694" spans="10:10">
      <c r="J694" s="10"/>
    </row>
    <row r="695" spans="10:10">
      <c r="J695" s="10"/>
    </row>
    <row r="696" spans="10:10">
      <c r="J696" s="10"/>
    </row>
    <row r="697" spans="10:10">
      <c r="J697" s="10"/>
    </row>
    <row r="698" spans="10:10">
      <c r="J698" s="10"/>
    </row>
    <row r="699" spans="10:10">
      <c r="J699" s="10"/>
    </row>
    <row r="700" spans="10:10">
      <c r="J700" s="10"/>
    </row>
    <row r="701" spans="10:10">
      <c r="J701" s="10"/>
    </row>
    <row r="702" spans="10:10">
      <c r="J702" s="10"/>
    </row>
    <row r="703" spans="10:10">
      <c r="J703" s="10"/>
    </row>
    <row r="704" spans="10:10">
      <c r="J704" s="10"/>
    </row>
    <row r="705" spans="10:10">
      <c r="J705" s="10"/>
    </row>
    <row r="706" spans="10:10">
      <c r="J706" s="10"/>
    </row>
    <row r="707" spans="10:10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topLeftCell="H1" workbookViewId="0">
      <selection activeCell="O3" sqref="O3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  <c r="M1" s="24">
        <f>+DATEVALUE(Muertes_PN_DIA13[[#Headers],[10-jun]])</f>
        <v>43992</v>
      </c>
      <c r="N1" s="24">
        <f>+DATEVALUE(Muertes_PN_DIA13[[#Headers],[11-jun]])</f>
        <v>43993</v>
      </c>
    </row>
    <row r="2" spans="1:14" ht="15.75">
      <c r="E2" s="11">
        <f>SUM(Muertes_PN_DIA13[Fallecidos])</f>
        <v>370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  <c r="M2" s="11">
        <f>SUM(Muertes_PN_DIA13[10-jun])</f>
        <v>0</v>
      </c>
      <c r="N2" s="11">
        <f>SUM(Muertes_PN_DIA13[11-jun])</f>
        <v>17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802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799</v>
      </c>
      <c r="K3" s="7" t="s">
        <v>800</v>
      </c>
      <c r="L3" s="7" t="s">
        <v>801</v>
      </c>
      <c r="M3" s="7" t="s">
        <v>803</v>
      </c>
      <c r="N3" s="7" t="s">
        <v>804</v>
      </c>
    </row>
    <row r="4" spans="1:14">
      <c r="A4">
        <v>80821</v>
      </c>
      <c r="B4" s="2" t="s">
        <v>99</v>
      </c>
      <c r="C4" s="2" t="s">
        <v>99</v>
      </c>
      <c r="D4" s="2" t="s">
        <v>105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3">
        <f>+Muertes_PN_ACUM[[#This Row],[10-06-2020]]-Muertes_PN_ACUM[[#This Row],[09-06-2020]]</f>
        <v>0</v>
      </c>
      <c r="N4" s="13">
        <f>+Muertes_PN_ACUM[[#This Row],[11-06-2020]]-Muertes_PN_ACUM[[#This Row],[10-06-2020]]</f>
        <v>0</v>
      </c>
    </row>
    <row r="5" spans="1:14">
      <c r="A5">
        <v>30202</v>
      </c>
      <c r="B5" s="2" t="s">
        <v>144</v>
      </c>
      <c r="C5" s="2" t="s">
        <v>414</v>
      </c>
      <c r="D5" s="2" t="s">
        <v>445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3">
        <f>+Muertes_PN_ACUM[[#This Row],[10-06-2020]]-Muertes_PN_ACUM[[#This Row],[09-06-2020]]</f>
        <v>0</v>
      </c>
      <c r="N5" s="13">
        <f>+Muertes_PN_ACUM[[#This Row],[11-06-2020]]-Muertes_PN_ACUM[[#This Row],[10-06-2020]]</f>
        <v>0</v>
      </c>
    </row>
    <row r="6" spans="1:14">
      <c r="A6">
        <v>70313</v>
      </c>
      <c r="B6" s="2" t="s">
        <v>268</v>
      </c>
      <c r="C6" s="2" t="s">
        <v>268</v>
      </c>
      <c r="D6" s="2" t="s">
        <v>446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3">
        <f>+Muertes_PN_ACUM[[#This Row],[10-06-2020]]-Muertes_PN_ACUM[[#This Row],[09-06-2020]]</f>
        <v>0</v>
      </c>
      <c r="N6" s="13">
        <f>+Muertes_PN_ACUM[[#This Row],[11-06-2020]]-Muertes_PN_ACUM[[#This Row],[10-06-2020]]</f>
        <v>0</v>
      </c>
    </row>
    <row r="7" spans="1:14">
      <c r="A7">
        <v>120502</v>
      </c>
      <c r="B7" s="2" t="s">
        <v>191</v>
      </c>
      <c r="C7" s="2" t="s">
        <v>447</v>
      </c>
      <c r="D7" s="2" t="s">
        <v>448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3">
        <f>+Muertes_PN_ACUM[[#This Row],[10-06-2020]]-Muertes_PN_ACUM[[#This Row],[09-06-2020]]</f>
        <v>0</v>
      </c>
      <c r="N7" s="13">
        <f>+Muertes_PN_ACUM[[#This Row],[11-06-2020]]-Muertes_PN_ACUM[[#This Row],[10-06-2020]]</f>
        <v>0</v>
      </c>
    </row>
    <row r="8" spans="1:14">
      <c r="A8">
        <v>50313</v>
      </c>
      <c r="B8" s="2" t="s">
        <v>151</v>
      </c>
      <c r="C8" s="2" t="s">
        <v>181</v>
      </c>
      <c r="D8" s="2" t="s">
        <v>378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3">
        <f>+Muertes_PN_ACUM[[#This Row],[10-06-2020]]-Muertes_PN_ACUM[[#This Row],[09-06-2020]]</f>
        <v>0</v>
      </c>
      <c r="N8" s="13">
        <f>+Muertes_PN_ACUM[[#This Row],[11-06-2020]]-Muertes_PN_ACUM[[#This Row],[10-06-2020]]</f>
        <v>0</v>
      </c>
    </row>
    <row r="9" spans="1:14">
      <c r="A9">
        <v>20101</v>
      </c>
      <c r="B9" s="2" t="s">
        <v>212</v>
      </c>
      <c r="C9" s="2" t="s">
        <v>219</v>
      </c>
      <c r="D9" s="2" t="s">
        <v>220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3">
        <f>+Muertes_PN_ACUM[[#This Row],[10-06-2020]]-Muertes_PN_ACUM[[#This Row],[09-06-2020]]</f>
        <v>0</v>
      </c>
      <c r="N9" s="13">
        <f>+Muertes_PN_ACUM[[#This Row],[11-06-2020]]-Muertes_PN_ACUM[[#This Row],[10-06-2020]]</f>
        <v>1</v>
      </c>
    </row>
    <row r="10" spans="1:14">
      <c r="A10">
        <v>100102</v>
      </c>
      <c r="B10" s="2" t="s">
        <v>149</v>
      </c>
      <c r="C10" s="2" t="s">
        <v>149</v>
      </c>
      <c r="D10" s="2" t="s">
        <v>166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3">
        <f>+Muertes_PN_ACUM[[#This Row],[10-06-2020]]-Muertes_PN_ACUM[[#This Row],[09-06-2020]]</f>
        <v>0</v>
      </c>
      <c r="N10" s="13">
        <f>+Muertes_PN_ACUM[[#This Row],[11-06-2020]]-Muertes_PN_ACUM[[#This Row],[10-06-2020]]</f>
        <v>0</v>
      </c>
    </row>
    <row r="11" spans="1:14">
      <c r="A11">
        <v>40101</v>
      </c>
      <c r="B11" s="2" t="s">
        <v>154</v>
      </c>
      <c r="C11" s="2" t="s">
        <v>155</v>
      </c>
      <c r="D11" s="2" t="s">
        <v>251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3">
        <f>+Muertes_PN_ACUM[[#This Row],[10-06-2020]]-Muertes_PN_ACUM[[#This Row],[09-06-2020]]</f>
        <v>0</v>
      </c>
      <c r="N11" s="13">
        <f>+Muertes_PN_ACUM[[#This Row],[11-06-2020]]-Muertes_PN_ACUM[[#This Row],[10-06-2020]]</f>
        <v>0</v>
      </c>
    </row>
    <row r="12" spans="1:14">
      <c r="A12">
        <v>80822</v>
      </c>
      <c r="B12" s="2" t="s">
        <v>99</v>
      </c>
      <c r="C12" s="2" t="s">
        <v>99</v>
      </c>
      <c r="D12" s="2" t="s">
        <v>123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3">
        <f>+Muertes_PN_ACUM[[#This Row],[10-06-2020]]-Muertes_PN_ACUM[[#This Row],[09-06-2020]]</f>
        <v>0</v>
      </c>
      <c r="N12" s="13">
        <f>+Muertes_PN_ACUM[[#This Row],[11-06-2020]]-Muertes_PN_ACUM[[#This Row],[10-06-2020]]</f>
        <v>0</v>
      </c>
    </row>
    <row r="13" spans="1:14">
      <c r="A13">
        <v>10401</v>
      </c>
      <c r="B13" s="2" t="s">
        <v>163</v>
      </c>
      <c r="C13" s="2" t="s">
        <v>273</v>
      </c>
      <c r="D13" s="2" t="s">
        <v>274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3">
        <f>+Muertes_PN_ACUM[[#This Row],[10-06-2020]]-Muertes_PN_ACUM[[#This Row],[09-06-2020]]</f>
        <v>0</v>
      </c>
      <c r="N13" s="13">
        <f>+Muertes_PN_ACUM[[#This Row],[11-06-2020]]-Muertes_PN_ACUM[[#This Row],[10-06-2020]]</f>
        <v>0</v>
      </c>
    </row>
    <row r="14" spans="1:14" ht="24">
      <c r="A14">
        <v>120902</v>
      </c>
      <c r="B14" s="2" t="s">
        <v>191</v>
      </c>
      <c r="C14" s="2" t="s">
        <v>449</v>
      </c>
      <c r="D14" s="2" t="s">
        <v>450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3">
        <f>+Muertes_PN_ACUM[[#This Row],[10-06-2020]]-Muertes_PN_ACUM[[#This Row],[09-06-2020]]</f>
        <v>0</v>
      </c>
      <c r="N14" s="13">
        <f>+Muertes_PN_ACUM[[#This Row],[11-06-2020]]-Muertes_PN_ACUM[[#This Row],[10-06-2020]]</f>
        <v>0</v>
      </c>
    </row>
    <row r="15" spans="1:14">
      <c r="A15">
        <v>40404</v>
      </c>
      <c r="B15" s="2" t="s">
        <v>154</v>
      </c>
      <c r="C15" s="2" t="s">
        <v>234</v>
      </c>
      <c r="D15" s="2" t="s">
        <v>235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3">
        <f>+Muertes_PN_ACUM[[#This Row],[10-06-2020]]-Muertes_PN_ACUM[[#This Row],[09-06-2020]]</f>
        <v>0</v>
      </c>
      <c r="N15" s="13">
        <f>+Muertes_PN_ACUM[[#This Row],[11-06-2020]]-Muertes_PN_ACUM[[#This Row],[10-06-2020]]</f>
        <v>0</v>
      </c>
    </row>
    <row r="16" spans="1:14">
      <c r="A16">
        <v>120302</v>
      </c>
      <c r="B16" s="2" t="s">
        <v>191</v>
      </c>
      <c r="C16" s="2" t="s">
        <v>380</v>
      </c>
      <c r="D16" s="2" t="s">
        <v>451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3">
        <f>+Muertes_PN_ACUM[[#This Row],[10-06-2020]]-Muertes_PN_ACUM[[#This Row],[09-06-2020]]</f>
        <v>0</v>
      </c>
      <c r="N16" s="13">
        <f>+Muertes_PN_ACUM[[#This Row],[11-06-2020]]-Muertes_PN_ACUM[[#This Row],[10-06-2020]]</f>
        <v>0</v>
      </c>
    </row>
    <row r="17" spans="1:14">
      <c r="A17">
        <v>120503</v>
      </c>
      <c r="B17" s="2" t="s">
        <v>191</v>
      </c>
      <c r="C17" s="2" t="s">
        <v>447</v>
      </c>
      <c r="D17" s="2" t="s">
        <v>452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3">
        <f>+Muertes_PN_ACUM[[#This Row],[10-06-2020]]-Muertes_PN_ACUM[[#This Row],[09-06-2020]]</f>
        <v>0</v>
      </c>
      <c r="N17" s="13">
        <f>+Muertes_PN_ACUM[[#This Row],[11-06-2020]]-Muertes_PN_ACUM[[#This Row],[10-06-2020]]</f>
        <v>0</v>
      </c>
    </row>
    <row r="18" spans="1:14">
      <c r="A18">
        <v>70702</v>
      </c>
      <c r="B18" s="2" t="s">
        <v>268</v>
      </c>
      <c r="C18" s="2" t="s">
        <v>453</v>
      </c>
      <c r="D18" s="2" t="s">
        <v>454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3">
        <f>+Muertes_PN_ACUM[[#This Row],[10-06-2020]]-Muertes_PN_ACUM[[#This Row],[09-06-2020]]</f>
        <v>0</v>
      </c>
      <c r="N18" s="13">
        <f>+Muertes_PN_ACUM[[#This Row],[11-06-2020]]-Muertes_PN_ACUM[[#This Row],[10-06-2020]]</f>
        <v>0</v>
      </c>
    </row>
    <row r="19" spans="1:14">
      <c r="A19">
        <v>130703</v>
      </c>
      <c r="B19" s="2" t="s">
        <v>102</v>
      </c>
      <c r="C19" s="2" t="s">
        <v>138</v>
      </c>
      <c r="D19" s="2" t="s">
        <v>293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3">
        <f>+Muertes_PN_ACUM[[#This Row],[10-06-2020]]-Muertes_PN_ACUM[[#This Row],[09-06-2020]]</f>
        <v>0</v>
      </c>
      <c r="N19" s="13">
        <f>+Muertes_PN_ACUM[[#This Row],[11-06-2020]]-Muertes_PN_ACUM[[#This Row],[10-06-2020]]</f>
        <v>0</v>
      </c>
    </row>
    <row r="20" spans="1:14">
      <c r="A20">
        <v>81001</v>
      </c>
      <c r="B20" s="2" t="s">
        <v>99</v>
      </c>
      <c r="C20" s="2" t="s">
        <v>106</v>
      </c>
      <c r="D20" s="2" t="s">
        <v>124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3">
        <f>+Muertes_PN_ACUM[[#This Row],[10-06-2020]]-Muertes_PN_ACUM[[#This Row],[09-06-2020]]</f>
        <v>0</v>
      </c>
      <c r="N20" s="13">
        <f>+Muertes_PN_ACUM[[#This Row],[11-06-2020]]-Muertes_PN_ACUM[[#This Row],[10-06-2020]]</f>
        <v>1</v>
      </c>
    </row>
    <row r="21" spans="1:14">
      <c r="A21">
        <v>80814</v>
      </c>
      <c r="B21" s="2" t="s">
        <v>99</v>
      </c>
      <c r="C21" s="2" t="s">
        <v>99</v>
      </c>
      <c r="D21" s="2" t="s">
        <v>127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3">
        <f>+Muertes_PN_ACUM[[#This Row],[10-06-2020]]-Muertes_PN_ACUM[[#This Row],[09-06-2020]]</f>
        <v>0</v>
      </c>
      <c r="N21" s="13">
        <f>+Muertes_PN_ACUM[[#This Row],[11-06-2020]]-Muertes_PN_ACUM[[#This Row],[10-06-2020]]</f>
        <v>0</v>
      </c>
    </row>
    <row r="22" spans="1:14">
      <c r="A22" s="8">
        <v>20201</v>
      </c>
      <c r="B22" s="9" t="s">
        <v>212</v>
      </c>
      <c r="C22" s="9" t="s">
        <v>217</v>
      </c>
      <c r="D22" s="9" t="s">
        <v>247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3">
        <f>+Muertes_PN_ACUM[[#This Row],[10-06-2020]]-Muertes_PN_ACUM[[#This Row],[09-06-2020]]</f>
        <v>0</v>
      </c>
      <c r="N22" s="13">
        <f>+Muertes_PN_ACUM[[#This Row],[11-06-2020]]-Muertes_PN_ACUM[[#This Row],[10-06-2020]]</f>
        <v>0</v>
      </c>
    </row>
    <row r="23" spans="1:14">
      <c r="A23">
        <v>91202</v>
      </c>
      <c r="B23" s="2" t="s">
        <v>114</v>
      </c>
      <c r="C23" s="2" t="s">
        <v>242</v>
      </c>
      <c r="D23" s="2" t="s">
        <v>455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3">
        <f>+Muertes_PN_ACUM[[#This Row],[10-06-2020]]-Muertes_PN_ACUM[[#This Row],[09-06-2020]]</f>
        <v>0</v>
      </c>
      <c r="N23" s="13">
        <f>+Muertes_PN_ACUM[[#This Row],[11-06-2020]]-Muertes_PN_ACUM[[#This Row],[10-06-2020]]</f>
        <v>0</v>
      </c>
    </row>
    <row r="24" spans="1:14">
      <c r="A24">
        <v>81006</v>
      </c>
      <c r="B24" s="2" t="s">
        <v>99</v>
      </c>
      <c r="C24" s="2" t="s">
        <v>106</v>
      </c>
      <c r="D24" s="2" t="s">
        <v>121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3">
        <f>+Muertes_PN_ACUM[[#This Row],[10-06-2020]]-Muertes_PN_ACUM[[#This Row],[09-06-2020]]</f>
        <v>0</v>
      </c>
      <c r="N24" s="13">
        <f>+Muertes_PN_ACUM[[#This Row],[11-06-2020]]-Muertes_PN_ACUM[[#This Row],[10-06-2020]]</f>
        <v>1</v>
      </c>
    </row>
    <row r="25" spans="1:14">
      <c r="A25">
        <v>130704</v>
      </c>
      <c r="B25" s="2" t="s">
        <v>102</v>
      </c>
      <c r="C25" s="2" t="s">
        <v>138</v>
      </c>
      <c r="D25" s="2" t="s">
        <v>336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3">
        <f>+Muertes_PN_ACUM[[#This Row],[10-06-2020]]-Muertes_PN_ACUM[[#This Row],[09-06-2020]]</f>
        <v>0</v>
      </c>
      <c r="N25" s="13">
        <f>+Muertes_PN_ACUM[[#This Row],[11-06-2020]]-Muertes_PN_ACUM[[#This Row],[10-06-2020]]</f>
        <v>0</v>
      </c>
    </row>
    <row r="26" spans="1:14">
      <c r="A26" s="8">
        <v>130101</v>
      </c>
      <c r="B26" s="9" t="s">
        <v>102</v>
      </c>
      <c r="C26" s="9" t="s">
        <v>103</v>
      </c>
      <c r="D26" s="9" t="s">
        <v>104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3">
        <f>+Muertes_PN_ACUM[[#This Row],[10-06-2020]]-Muertes_PN_ACUM[[#This Row],[09-06-2020]]</f>
        <v>0</v>
      </c>
      <c r="N26" s="13">
        <f>+Muertes_PN_ACUM[[#This Row],[11-06-2020]]-Muertes_PN_ACUM[[#This Row],[10-06-2020]]</f>
        <v>1</v>
      </c>
    </row>
    <row r="27" spans="1:14">
      <c r="A27" s="8">
        <v>40502</v>
      </c>
      <c r="B27" s="9" t="s">
        <v>154</v>
      </c>
      <c r="C27" s="9" t="s">
        <v>236</v>
      </c>
      <c r="D27" s="9" t="s">
        <v>256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3">
        <f>+Muertes_PN_ACUM[[#This Row],[10-06-2020]]-Muertes_PN_ACUM[[#This Row],[09-06-2020]]</f>
        <v>0</v>
      </c>
      <c r="N27" s="13">
        <f>+Muertes_PN_ACUM[[#This Row],[11-06-2020]]-Muertes_PN_ACUM[[#This Row],[10-06-2020]]</f>
        <v>0</v>
      </c>
    </row>
    <row r="28" spans="1:14">
      <c r="A28">
        <v>90101</v>
      </c>
      <c r="B28" s="2" t="s">
        <v>114</v>
      </c>
      <c r="C28" s="2" t="s">
        <v>197</v>
      </c>
      <c r="D28" s="2" t="s">
        <v>198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3">
        <f>+Muertes_PN_ACUM[[#This Row],[10-06-2020]]-Muertes_PN_ACUM[[#This Row],[09-06-2020]]</f>
        <v>0</v>
      </c>
      <c r="N28" s="13">
        <f>+Muertes_PN_ACUM[[#This Row],[11-06-2020]]-Muertes_PN_ACUM[[#This Row],[10-06-2020]]</f>
        <v>0</v>
      </c>
    </row>
    <row r="29" spans="1:14">
      <c r="A29">
        <v>40204</v>
      </c>
      <c r="B29" s="2" t="s">
        <v>154</v>
      </c>
      <c r="C29" s="2" t="s">
        <v>195</v>
      </c>
      <c r="D29" s="2" t="s">
        <v>227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3">
        <f>+Muertes_PN_ACUM[[#This Row],[10-06-2020]]-Muertes_PN_ACUM[[#This Row],[09-06-2020]]</f>
        <v>0</v>
      </c>
      <c r="N29" s="13">
        <f>+Muertes_PN_ACUM[[#This Row],[11-06-2020]]-Muertes_PN_ACUM[[#This Row],[10-06-2020]]</f>
        <v>0</v>
      </c>
    </row>
    <row r="30" spans="1:14">
      <c r="A30">
        <v>40302</v>
      </c>
      <c r="B30" s="2" t="s">
        <v>154</v>
      </c>
      <c r="C30" s="2" t="s">
        <v>253</v>
      </c>
      <c r="D30" s="2" t="s">
        <v>317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3">
        <f>+Muertes_PN_ACUM[[#This Row],[10-06-2020]]-Muertes_PN_ACUM[[#This Row],[09-06-2020]]</f>
        <v>0</v>
      </c>
      <c r="N30" s="13">
        <f>+Muertes_PN_ACUM[[#This Row],[11-06-2020]]-Muertes_PN_ACUM[[#This Row],[10-06-2020]]</f>
        <v>0</v>
      </c>
    </row>
    <row r="31" spans="1:14">
      <c r="A31">
        <v>120702</v>
      </c>
      <c r="B31" s="2" t="s">
        <v>191</v>
      </c>
      <c r="C31" s="2" t="s">
        <v>296</v>
      </c>
      <c r="D31" s="2" t="s">
        <v>456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3">
        <f>+Muertes_PN_ACUM[[#This Row],[10-06-2020]]-Muertes_PN_ACUM[[#This Row],[09-06-2020]]</f>
        <v>0</v>
      </c>
      <c r="N31" s="13">
        <f>+Muertes_PN_ACUM[[#This Row],[11-06-2020]]-Muertes_PN_ACUM[[#This Row],[10-06-2020]]</f>
        <v>0</v>
      </c>
    </row>
    <row r="32" spans="1:14">
      <c r="A32">
        <v>70402</v>
      </c>
      <c r="B32" s="2" t="s">
        <v>268</v>
      </c>
      <c r="C32" s="2" t="s">
        <v>328</v>
      </c>
      <c r="D32" s="2" t="s">
        <v>379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3">
        <f>+Muertes_PN_ACUM[[#This Row],[10-06-2020]]-Muertes_PN_ACUM[[#This Row],[09-06-2020]]</f>
        <v>0</v>
      </c>
      <c r="N32" s="13">
        <f>+Muertes_PN_ACUM[[#This Row],[11-06-2020]]-Muertes_PN_ACUM[[#This Row],[10-06-2020]]</f>
        <v>0</v>
      </c>
    </row>
    <row r="33" spans="1:14">
      <c r="A33">
        <v>91102</v>
      </c>
      <c r="B33" s="2" t="s">
        <v>114</v>
      </c>
      <c r="C33" s="2" t="s">
        <v>186</v>
      </c>
      <c r="D33" s="2" t="s">
        <v>379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3">
        <f>+Muertes_PN_ACUM[[#This Row],[10-06-2020]]-Muertes_PN_ACUM[[#This Row],[09-06-2020]]</f>
        <v>0</v>
      </c>
      <c r="N33" s="13">
        <f>+Muertes_PN_ACUM[[#This Row],[11-06-2020]]-Muertes_PN_ACUM[[#This Row],[10-06-2020]]</f>
        <v>0</v>
      </c>
    </row>
    <row r="34" spans="1:14">
      <c r="A34">
        <v>10306</v>
      </c>
      <c r="B34" s="2" t="s">
        <v>163</v>
      </c>
      <c r="C34" s="2" t="s">
        <v>167</v>
      </c>
      <c r="D34" s="2" t="s">
        <v>318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3">
        <f>+Muertes_PN_ACUM[[#This Row],[10-06-2020]]-Muertes_PN_ACUM[[#This Row],[09-06-2020]]</f>
        <v>0</v>
      </c>
      <c r="N34" s="13">
        <f>+Muertes_PN_ACUM[[#This Row],[11-06-2020]]-Muertes_PN_ACUM[[#This Row],[10-06-2020]]</f>
        <v>0</v>
      </c>
    </row>
    <row r="35" spans="1:14">
      <c r="A35">
        <v>70202</v>
      </c>
      <c r="B35" s="2" t="s">
        <v>268</v>
      </c>
      <c r="C35" s="2" t="s">
        <v>348</v>
      </c>
      <c r="D35" s="2" t="s">
        <v>457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3">
        <f>+Muertes_PN_ACUM[[#This Row],[10-06-2020]]-Muertes_PN_ACUM[[#This Row],[09-06-2020]]</f>
        <v>0</v>
      </c>
      <c r="N35" s="13">
        <f>+Muertes_PN_ACUM[[#This Row],[11-06-2020]]-Muertes_PN_ACUM[[#This Row],[10-06-2020]]</f>
        <v>0</v>
      </c>
    </row>
    <row r="36" spans="1:14">
      <c r="A36">
        <v>70403</v>
      </c>
      <c r="B36" s="2" t="s">
        <v>268</v>
      </c>
      <c r="C36" s="2" t="s">
        <v>328</v>
      </c>
      <c r="D36" s="2" t="s">
        <v>458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3">
        <f>+Muertes_PN_ACUM[[#This Row],[10-06-2020]]-Muertes_PN_ACUM[[#This Row],[09-06-2020]]</f>
        <v>0</v>
      </c>
      <c r="N36" s="13">
        <f>+Muertes_PN_ACUM[[#This Row],[11-06-2020]]-Muertes_PN_ACUM[[#This Row],[10-06-2020]]</f>
        <v>0</v>
      </c>
    </row>
    <row r="37" spans="1:14">
      <c r="A37">
        <v>120303</v>
      </c>
      <c r="B37" s="2" t="s">
        <v>191</v>
      </c>
      <c r="C37" s="2" t="s">
        <v>380</v>
      </c>
      <c r="D37" s="2" t="s">
        <v>381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3">
        <f>+Muertes_PN_ACUM[[#This Row],[10-06-2020]]-Muertes_PN_ACUM[[#This Row],[09-06-2020]]</f>
        <v>0</v>
      </c>
      <c r="N37" s="13">
        <f>+Muertes_PN_ACUM[[#This Row],[11-06-2020]]-Muertes_PN_ACUM[[#This Row],[10-06-2020]]</f>
        <v>0</v>
      </c>
    </row>
    <row r="38" spans="1:14">
      <c r="A38">
        <v>90202</v>
      </c>
      <c r="B38" s="2" t="s">
        <v>114</v>
      </c>
      <c r="C38" s="2" t="s">
        <v>435</v>
      </c>
      <c r="D38" s="2" t="s">
        <v>459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3">
        <f>+Muertes_PN_ACUM[[#This Row],[10-06-2020]]-Muertes_PN_ACUM[[#This Row],[09-06-2020]]</f>
        <v>0</v>
      </c>
      <c r="N38" s="13">
        <f>+Muertes_PN_ACUM[[#This Row],[11-06-2020]]-Muertes_PN_ACUM[[#This Row],[10-06-2020]]</f>
        <v>0</v>
      </c>
    </row>
    <row r="39" spans="1:14">
      <c r="A39">
        <v>10213</v>
      </c>
      <c r="B39" s="2" t="s">
        <v>163</v>
      </c>
      <c r="C39" s="2" t="s">
        <v>164</v>
      </c>
      <c r="D39" s="2" t="s">
        <v>252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3">
        <f>+Muertes_PN_ACUM[[#This Row],[10-06-2020]]-Muertes_PN_ACUM[[#This Row],[09-06-2020]]</f>
        <v>0</v>
      </c>
      <c r="N39" s="13">
        <f>+Muertes_PN_ACUM[[#This Row],[11-06-2020]]-Muertes_PN_ACUM[[#This Row],[10-06-2020]]</f>
        <v>0</v>
      </c>
    </row>
    <row r="40" spans="1:14">
      <c r="A40">
        <v>10403</v>
      </c>
      <c r="B40" s="2" t="s">
        <v>163</v>
      </c>
      <c r="C40" s="2" t="s">
        <v>273</v>
      </c>
      <c r="D40" s="2" t="s">
        <v>337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3">
        <f>+Muertes_PN_ACUM[[#This Row],[10-06-2020]]-Muertes_PN_ACUM[[#This Row],[09-06-2020]]</f>
        <v>0</v>
      </c>
      <c r="N40" s="13">
        <f>+Muertes_PN_ACUM[[#This Row],[11-06-2020]]-Muertes_PN_ACUM[[#This Row],[10-06-2020]]</f>
        <v>0</v>
      </c>
    </row>
    <row r="41" spans="1:14">
      <c r="A41">
        <v>130701</v>
      </c>
      <c r="B41" s="2" t="s">
        <v>102</v>
      </c>
      <c r="C41" s="2" t="s">
        <v>138</v>
      </c>
      <c r="D41" s="2" t="s">
        <v>170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3">
        <f>+Muertes_PN_ACUM[[#This Row],[10-06-2020]]-Muertes_PN_ACUM[[#This Row],[09-06-2020]]</f>
        <v>0</v>
      </c>
      <c r="N41" s="13">
        <f>+Muertes_PN_ACUM[[#This Row],[11-06-2020]]-Muertes_PN_ACUM[[#This Row],[10-06-2020]]</f>
        <v>0</v>
      </c>
    </row>
    <row r="42" spans="1:14">
      <c r="A42">
        <v>130702</v>
      </c>
      <c r="B42" s="2" t="s">
        <v>102</v>
      </c>
      <c r="C42" s="2" t="s">
        <v>138</v>
      </c>
      <c r="D42" s="2" t="s">
        <v>147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3">
        <f>+Muertes_PN_ACUM[[#This Row],[10-06-2020]]-Muertes_PN_ACUM[[#This Row],[09-06-2020]]</f>
        <v>0</v>
      </c>
      <c r="N42" s="13">
        <f>+Muertes_PN_ACUM[[#This Row],[11-06-2020]]-Muertes_PN_ACUM[[#This Row],[10-06-2020]]</f>
        <v>0</v>
      </c>
    </row>
    <row r="43" spans="1:14">
      <c r="A43">
        <v>10402</v>
      </c>
      <c r="B43" s="2" t="s">
        <v>163</v>
      </c>
      <c r="C43" s="2" t="s">
        <v>273</v>
      </c>
      <c r="D43" s="2" t="s">
        <v>460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3">
        <f>+Muertes_PN_ACUM[[#This Row],[10-06-2020]]-Muertes_PN_ACUM[[#This Row],[09-06-2020]]</f>
        <v>0</v>
      </c>
      <c r="N43" s="13">
        <f>+Muertes_PN_ACUM[[#This Row],[11-06-2020]]-Muertes_PN_ACUM[[#This Row],[10-06-2020]]</f>
        <v>0</v>
      </c>
    </row>
    <row r="44" spans="1:14">
      <c r="A44">
        <v>30101</v>
      </c>
      <c r="B44" s="2" t="s">
        <v>144</v>
      </c>
      <c r="C44" s="2" t="s">
        <v>144</v>
      </c>
      <c r="D44" s="2" t="s">
        <v>230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3">
        <f>+Muertes_PN_ACUM[[#This Row],[10-06-2020]]-Muertes_PN_ACUM[[#This Row],[09-06-2020]]</f>
        <v>0</v>
      </c>
      <c r="N44" s="13">
        <f>+Muertes_PN_ACUM[[#This Row],[11-06-2020]]-Muertes_PN_ACUM[[#This Row],[10-06-2020]]</f>
        <v>0</v>
      </c>
    </row>
    <row r="45" spans="1:14">
      <c r="A45">
        <v>30102</v>
      </c>
      <c r="B45" s="2" t="s">
        <v>144</v>
      </c>
      <c r="C45" s="2" t="s">
        <v>144</v>
      </c>
      <c r="D45" s="2" t="s">
        <v>228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3">
        <f>+Muertes_PN_ACUM[[#This Row],[10-06-2020]]-Muertes_PN_ACUM[[#This Row],[09-06-2020]]</f>
        <v>0</v>
      </c>
      <c r="N45" s="13">
        <f>+Muertes_PN_ACUM[[#This Row],[11-06-2020]]-Muertes_PN_ACUM[[#This Row],[10-06-2020]]</f>
        <v>0</v>
      </c>
    </row>
    <row r="46" spans="1:14">
      <c r="A46">
        <v>20105</v>
      </c>
      <c r="B46" s="2" t="s">
        <v>212</v>
      </c>
      <c r="C46" s="2" t="s">
        <v>219</v>
      </c>
      <c r="D46" s="2" t="s">
        <v>282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3">
        <f>+Muertes_PN_ACUM[[#This Row],[10-06-2020]]-Muertes_PN_ACUM[[#This Row],[09-06-2020]]</f>
        <v>0</v>
      </c>
      <c r="N46" s="13">
        <f>+Muertes_PN_ACUM[[#This Row],[11-06-2020]]-Muertes_PN_ACUM[[#This Row],[10-06-2020]]</f>
        <v>0</v>
      </c>
    </row>
    <row r="47" spans="1:14">
      <c r="A47">
        <v>10102</v>
      </c>
      <c r="B47" s="2" t="s">
        <v>163</v>
      </c>
      <c r="C47" s="2" t="s">
        <v>163</v>
      </c>
      <c r="D47" s="2" t="s">
        <v>461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3">
        <f>+Muertes_PN_ACUM[[#This Row],[10-06-2020]]-Muertes_PN_ACUM[[#This Row],[09-06-2020]]</f>
        <v>0</v>
      </c>
      <c r="N47" s="13">
        <f>+Muertes_PN_ACUM[[#This Row],[11-06-2020]]-Muertes_PN_ACUM[[#This Row],[10-06-2020]]</f>
        <v>0</v>
      </c>
    </row>
    <row r="48" spans="1:14">
      <c r="A48">
        <v>70203</v>
      </c>
      <c r="B48" s="2" t="s">
        <v>268</v>
      </c>
      <c r="C48" s="2" t="s">
        <v>348</v>
      </c>
      <c r="D48" s="2" t="s">
        <v>462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3">
        <f>+Muertes_PN_ACUM[[#This Row],[10-06-2020]]-Muertes_PN_ACUM[[#This Row],[09-06-2020]]</f>
        <v>0</v>
      </c>
      <c r="N48" s="13">
        <f>+Muertes_PN_ACUM[[#This Row],[11-06-2020]]-Muertes_PN_ACUM[[#This Row],[10-06-2020]]</f>
        <v>0</v>
      </c>
    </row>
    <row r="49" spans="1:14">
      <c r="A49">
        <v>130402</v>
      </c>
      <c r="B49" s="2" t="s">
        <v>102</v>
      </c>
      <c r="C49" s="2" t="s">
        <v>259</v>
      </c>
      <c r="D49" s="2" t="s">
        <v>316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3">
        <f>+Muertes_PN_ACUM[[#This Row],[10-06-2020]]-Muertes_PN_ACUM[[#This Row],[09-06-2020]]</f>
        <v>0</v>
      </c>
      <c r="N49" s="13">
        <f>+Muertes_PN_ACUM[[#This Row],[11-06-2020]]-Muertes_PN_ACUM[[#This Row],[10-06-2020]]</f>
        <v>0</v>
      </c>
    </row>
    <row r="50" spans="1:14">
      <c r="A50">
        <v>81007</v>
      </c>
      <c r="B50" s="2" t="s">
        <v>99</v>
      </c>
      <c r="C50" s="2" t="s">
        <v>106</v>
      </c>
      <c r="D50" s="2" t="s">
        <v>113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3">
        <f>+Muertes_PN_ACUM[[#This Row],[10-06-2020]]-Muertes_PN_ACUM[[#This Row],[09-06-2020]]</f>
        <v>0</v>
      </c>
      <c r="N50" s="13">
        <f>+Muertes_PN_ACUM[[#This Row],[11-06-2020]]-Muertes_PN_ACUM[[#This Row],[10-06-2020]]</f>
        <v>0</v>
      </c>
    </row>
    <row r="51" spans="1:14">
      <c r="A51">
        <v>81002</v>
      </c>
      <c r="B51" s="2" t="s">
        <v>99</v>
      </c>
      <c r="C51" s="2" t="s">
        <v>106</v>
      </c>
      <c r="D51" s="2" t="s">
        <v>107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3">
        <f>+Muertes_PN_ACUM[[#This Row],[10-06-2020]]-Muertes_PN_ACUM[[#This Row],[09-06-2020]]</f>
        <v>0</v>
      </c>
      <c r="N51" s="13">
        <f>+Muertes_PN_ACUM[[#This Row],[11-06-2020]]-Muertes_PN_ACUM[[#This Row],[10-06-2020]]</f>
        <v>2</v>
      </c>
    </row>
    <row r="52" spans="1:14">
      <c r="A52">
        <v>41302</v>
      </c>
      <c r="B52" s="2" t="s">
        <v>154</v>
      </c>
      <c r="C52" s="2" t="s">
        <v>441</v>
      </c>
      <c r="D52" s="2" t="s">
        <v>143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3">
        <f>+Muertes_PN_ACUM[[#This Row],[10-06-2020]]-Muertes_PN_ACUM[[#This Row],[09-06-2020]]</f>
        <v>0</v>
      </c>
      <c r="N52" s="13">
        <f>+Muertes_PN_ACUM[[#This Row],[11-06-2020]]-Muertes_PN_ACUM[[#This Row],[10-06-2020]]</f>
        <v>0</v>
      </c>
    </row>
    <row r="53" spans="1:14">
      <c r="A53">
        <v>80807</v>
      </c>
      <c r="B53" s="2" t="s">
        <v>99</v>
      </c>
      <c r="C53" s="2" t="s">
        <v>99</v>
      </c>
      <c r="D53" s="2" t="s">
        <v>143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3">
        <f>+Muertes_PN_ACUM[[#This Row],[10-06-2020]]-Muertes_PN_ACUM[[#This Row],[09-06-2020]]</f>
        <v>0</v>
      </c>
      <c r="N53" s="13">
        <f>+Muertes_PN_ACUM[[#This Row],[11-06-2020]]-Muertes_PN_ACUM[[#This Row],[10-06-2020]]</f>
        <v>1</v>
      </c>
    </row>
    <row r="54" spans="1:14">
      <c r="A54">
        <v>80806</v>
      </c>
      <c r="B54" s="2" t="s">
        <v>99</v>
      </c>
      <c r="C54" s="2" t="s">
        <v>99</v>
      </c>
      <c r="D54" s="2" t="s">
        <v>133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3">
        <f>+Muertes_PN_ACUM[[#This Row],[10-06-2020]]-Muertes_PN_ACUM[[#This Row],[09-06-2020]]</f>
        <v>0</v>
      </c>
      <c r="N54" s="13">
        <f>+Muertes_PN_ACUM[[#This Row],[11-06-2020]]-Muertes_PN_ACUM[[#This Row],[10-06-2020]]</f>
        <v>0</v>
      </c>
    </row>
    <row r="55" spans="1:14">
      <c r="A55">
        <v>40602</v>
      </c>
      <c r="B55" s="2" t="s">
        <v>154</v>
      </c>
      <c r="C55" s="2" t="s">
        <v>171</v>
      </c>
      <c r="D55" s="2" t="s">
        <v>463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3">
        <f>+Muertes_PN_ACUM[[#This Row],[10-06-2020]]-Muertes_PN_ACUM[[#This Row],[09-06-2020]]</f>
        <v>0</v>
      </c>
      <c r="N55" s="13">
        <f>+Muertes_PN_ACUM[[#This Row],[11-06-2020]]-Muertes_PN_ACUM[[#This Row],[10-06-2020]]</f>
        <v>0</v>
      </c>
    </row>
    <row r="56" spans="1:14">
      <c r="A56">
        <v>120601</v>
      </c>
      <c r="B56" s="2" t="s">
        <v>191</v>
      </c>
      <c r="C56" s="2" t="s">
        <v>299</v>
      </c>
      <c r="D56" s="2" t="s">
        <v>464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3">
        <f>+Muertes_PN_ACUM[[#This Row],[10-06-2020]]-Muertes_PN_ACUM[[#This Row],[09-06-2020]]</f>
        <v>0</v>
      </c>
      <c r="N56" s="13">
        <f>+Muertes_PN_ACUM[[#This Row],[11-06-2020]]-Muertes_PN_ACUM[[#This Row],[10-06-2020]]</f>
        <v>0</v>
      </c>
    </row>
    <row r="57" spans="1:14">
      <c r="A57">
        <v>90402</v>
      </c>
      <c r="B57" s="2" t="s">
        <v>114</v>
      </c>
      <c r="C57" s="2" t="s">
        <v>238</v>
      </c>
      <c r="D57" s="2" t="s">
        <v>465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3">
        <f>+Muertes_PN_ACUM[[#This Row],[10-06-2020]]-Muertes_PN_ACUM[[#This Row],[09-06-2020]]</f>
        <v>0</v>
      </c>
      <c r="N57" s="13">
        <f>+Muertes_PN_ACUM[[#This Row],[11-06-2020]]-Muertes_PN_ACUM[[#This Row],[10-06-2020]]</f>
        <v>0</v>
      </c>
    </row>
    <row r="58" spans="1:14">
      <c r="A58">
        <v>41202</v>
      </c>
      <c r="B58" s="2" t="s">
        <v>154</v>
      </c>
      <c r="C58" s="2" t="s">
        <v>430</v>
      </c>
      <c r="D58" s="2" t="s">
        <v>466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3">
        <f>+Muertes_PN_ACUM[[#This Row],[10-06-2020]]-Muertes_PN_ACUM[[#This Row],[09-06-2020]]</f>
        <v>0</v>
      </c>
      <c r="N58" s="13">
        <f>+Muertes_PN_ACUM[[#This Row],[11-06-2020]]-Muertes_PN_ACUM[[#This Row],[10-06-2020]]</f>
        <v>0</v>
      </c>
    </row>
    <row r="59" spans="1:14">
      <c r="A59">
        <v>120102</v>
      </c>
      <c r="B59" s="2" t="s">
        <v>191</v>
      </c>
      <c r="C59" s="2" t="s">
        <v>289</v>
      </c>
      <c r="D59" s="2" t="s">
        <v>467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3">
        <f>+Muertes_PN_ACUM[[#This Row],[10-06-2020]]-Muertes_PN_ACUM[[#This Row],[09-06-2020]]</f>
        <v>0</v>
      </c>
      <c r="N59" s="13">
        <f>+Muertes_PN_ACUM[[#This Row],[11-06-2020]]-Muertes_PN_ACUM[[#This Row],[10-06-2020]]</f>
        <v>0</v>
      </c>
    </row>
    <row r="60" spans="1:14">
      <c r="A60">
        <v>50202</v>
      </c>
      <c r="B60" s="2" t="s">
        <v>151</v>
      </c>
      <c r="C60" s="2" t="s">
        <v>152</v>
      </c>
      <c r="D60" s="2" t="s">
        <v>382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3">
        <f>+Muertes_PN_ACUM[[#This Row],[10-06-2020]]-Muertes_PN_ACUM[[#This Row],[09-06-2020]]</f>
        <v>0</v>
      </c>
      <c r="N60" s="13">
        <f>+Muertes_PN_ACUM[[#This Row],[11-06-2020]]-Muertes_PN_ACUM[[#This Row],[10-06-2020]]</f>
        <v>0</v>
      </c>
    </row>
    <row r="61" spans="1:14">
      <c r="A61">
        <v>41203</v>
      </c>
      <c r="B61" s="2" t="s">
        <v>154</v>
      </c>
      <c r="C61" s="2" t="s">
        <v>430</v>
      </c>
      <c r="D61" s="2" t="s">
        <v>468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3">
        <f>+Muertes_PN_ACUM[[#This Row],[10-06-2020]]-Muertes_PN_ACUM[[#This Row],[09-06-2020]]</f>
        <v>0</v>
      </c>
      <c r="N61" s="13">
        <f>+Muertes_PN_ACUM[[#This Row],[11-06-2020]]-Muertes_PN_ACUM[[#This Row],[10-06-2020]]</f>
        <v>0</v>
      </c>
    </row>
    <row r="62" spans="1:14">
      <c r="A62">
        <v>10101</v>
      </c>
      <c r="B62" s="2" t="s">
        <v>163</v>
      </c>
      <c r="C62" s="2" t="s">
        <v>163</v>
      </c>
      <c r="D62" s="2" t="s">
        <v>225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3">
        <f>+Muertes_PN_ACUM[[#This Row],[10-06-2020]]-Muertes_PN_ACUM[[#This Row],[09-06-2020]]</f>
        <v>0</v>
      </c>
      <c r="N62" s="13">
        <f>+Muertes_PN_ACUM[[#This Row],[11-06-2020]]-Muertes_PN_ACUM[[#This Row],[10-06-2020]]</f>
        <v>0</v>
      </c>
    </row>
    <row r="63" spans="1:14">
      <c r="A63">
        <v>40301</v>
      </c>
      <c r="B63" s="2" t="s">
        <v>154</v>
      </c>
      <c r="C63" s="2" t="s">
        <v>253</v>
      </c>
      <c r="D63" s="2" t="s">
        <v>254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3">
        <f>+Muertes_PN_ACUM[[#This Row],[10-06-2020]]-Muertes_PN_ACUM[[#This Row],[09-06-2020]]</f>
        <v>0</v>
      </c>
      <c r="N63" s="13">
        <f>+Muertes_PN_ACUM[[#This Row],[11-06-2020]]-Muertes_PN_ACUM[[#This Row],[10-06-2020]]</f>
        <v>0</v>
      </c>
    </row>
    <row r="64" spans="1:14">
      <c r="A64">
        <v>40401</v>
      </c>
      <c r="B64" s="2" t="s">
        <v>154</v>
      </c>
      <c r="C64" s="2" t="s">
        <v>234</v>
      </c>
      <c r="D64" s="2" t="s">
        <v>319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3">
        <f>+Muertes_PN_ACUM[[#This Row],[10-06-2020]]-Muertes_PN_ACUM[[#This Row],[09-06-2020]]</f>
        <v>0</v>
      </c>
      <c r="N64" s="13">
        <f>+Muertes_PN_ACUM[[#This Row],[11-06-2020]]-Muertes_PN_ACUM[[#This Row],[10-06-2020]]</f>
        <v>0</v>
      </c>
    </row>
    <row r="65" spans="1:14">
      <c r="A65">
        <v>90403</v>
      </c>
      <c r="B65" s="2" t="s">
        <v>114</v>
      </c>
      <c r="C65" s="2" t="s">
        <v>238</v>
      </c>
      <c r="D65" s="2" t="s">
        <v>469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3">
        <f>+Muertes_PN_ACUM[[#This Row],[10-06-2020]]-Muertes_PN_ACUM[[#This Row],[09-06-2020]]</f>
        <v>0</v>
      </c>
      <c r="N65" s="13">
        <f>+Muertes_PN_ACUM[[#This Row],[11-06-2020]]-Muertes_PN_ACUM[[#This Row],[10-06-2020]]</f>
        <v>0</v>
      </c>
    </row>
    <row r="66" spans="1:14">
      <c r="A66">
        <v>41002</v>
      </c>
      <c r="B66" s="2" t="s">
        <v>154</v>
      </c>
      <c r="C66" s="2" t="s">
        <v>339</v>
      </c>
      <c r="D66" s="2" t="s">
        <v>470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3">
        <f>+Muertes_PN_ACUM[[#This Row],[10-06-2020]]-Muertes_PN_ACUM[[#This Row],[09-06-2020]]</f>
        <v>0</v>
      </c>
      <c r="N66" s="13">
        <f>+Muertes_PN_ACUM[[#This Row],[11-06-2020]]-Muertes_PN_ACUM[[#This Row],[10-06-2020]]</f>
        <v>0</v>
      </c>
    </row>
    <row r="67" spans="1:14">
      <c r="A67">
        <v>80602</v>
      </c>
      <c r="B67" s="2" t="s">
        <v>99</v>
      </c>
      <c r="C67" s="2" t="s">
        <v>471</v>
      </c>
      <c r="D67" s="2" t="s">
        <v>472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3">
        <f>+Muertes_PN_ACUM[[#This Row],[10-06-2020]]-Muertes_PN_ACUM[[#This Row],[09-06-2020]]</f>
        <v>0</v>
      </c>
      <c r="N67" s="13">
        <f>+Muertes_PN_ACUM[[#This Row],[11-06-2020]]-Muertes_PN_ACUM[[#This Row],[10-06-2020]]</f>
        <v>0</v>
      </c>
    </row>
    <row r="68" spans="1:14">
      <c r="A68">
        <v>30103</v>
      </c>
      <c r="B68" s="2" t="s">
        <v>144</v>
      </c>
      <c r="C68" s="2" t="s">
        <v>144</v>
      </c>
      <c r="D68" s="2" t="s">
        <v>210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3">
        <f>+Muertes_PN_ACUM[[#This Row],[10-06-2020]]-Muertes_PN_ACUM[[#This Row],[09-06-2020]]</f>
        <v>0</v>
      </c>
      <c r="N68" s="13">
        <f>+Muertes_PN_ACUM[[#This Row],[11-06-2020]]-Muertes_PN_ACUM[[#This Row],[10-06-2020]]</f>
        <v>0</v>
      </c>
    </row>
    <row r="69" spans="1:14">
      <c r="A69">
        <v>130403</v>
      </c>
      <c r="B69" s="2" t="s">
        <v>102</v>
      </c>
      <c r="C69" s="2" t="s">
        <v>259</v>
      </c>
      <c r="D69" s="2" t="s">
        <v>473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3">
        <f>+Muertes_PN_ACUM[[#This Row],[10-06-2020]]-Muertes_PN_ACUM[[#This Row],[09-06-2020]]</f>
        <v>0</v>
      </c>
      <c r="N69" s="13">
        <f>+Muertes_PN_ACUM[[#This Row],[11-06-2020]]-Muertes_PN_ACUM[[#This Row],[10-06-2020]]</f>
        <v>0</v>
      </c>
    </row>
    <row r="70" spans="1:14">
      <c r="A70">
        <v>120501</v>
      </c>
      <c r="B70" s="2" t="s">
        <v>191</v>
      </c>
      <c r="C70" s="2" t="s">
        <v>447</v>
      </c>
      <c r="D70" s="2" t="s">
        <v>474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3">
        <f>+Muertes_PN_ACUM[[#This Row],[10-06-2020]]-Muertes_PN_ACUM[[#This Row],[09-06-2020]]</f>
        <v>0</v>
      </c>
      <c r="N70" s="13">
        <f>+Muertes_PN_ACUM[[#This Row],[11-06-2020]]-Muertes_PN_ACUM[[#This Row],[10-06-2020]]</f>
        <v>0</v>
      </c>
    </row>
    <row r="71" spans="1:14">
      <c r="A71">
        <v>40503</v>
      </c>
      <c r="B71" s="2" t="s">
        <v>154</v>
      </c>
      <c r="C71" s="2" t="s">
        <v>236</v>
      </c>
      <c r="D71" s="2" t="s">
        <v>236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3">
        <f>+Muertes_PN_ACUM[[#This Row],[10-06-2020]]-Muertes_PN_ACUM[[#This Row],[09-06-2020]]</f>
        <v>0</v>
      </c>
      <c r="N71" s="13">
        <f>+Muertes_PN_ACUM[[#This Row],[11-06-2020]]-Muertes_PN_ACUM[[#This Row],[10-06-2020]]</f>
        <v>0</v>
      </c>
    </row>
    <row r="72" spans="1:14">
      <c r="A72">
        <v>120802</v>
      </c>
      <c r="B72" s="2" t="s">
        <v>191</v>
      </c>
      <c r="C72" s="2" t="s">
        <v>192</v>
      </c>
      <c r="D72" s="2" t="s">
        <v>199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3">
        <f>+Muertes_PN_ACUM[[#This Row],[10-06-2020]]-Muertes_PN_ACUM[[#This Row],[09-06-2020]]</f>
        <v>0</v>
      </c>
      <c r="N72" s="13">
        <f>+Muertes_PN_ACUM[[#This Row],[11-06-2020]]-Muertes_PN_ACUM[[#This Row],[10-06-2020]]</f>
        <v>0</v>
      </c>
    </row>
    <row r="73" spans="1:14">
      <c r="A73">
        <v>130107</v>
      </c>
      <c r="B73" s="2" t="s">
        <v>102</v>
      </c>
      <c r="C73" s="2" t="s">
        <v>103</v>
      </c>
      <c r="D73" s="2" t="s">
        <v>119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3">
        <f>+Muertes_PN_ACUM[[#This Row],[10-06-2020]]-Muertes_PN_ACUM[[#This Row],[09-06-2020]]</f>
        <v>0</v>
      </c>
      <c r="N73" s="13">
        <f>+Muertes_PN_ACUM[[#This Row],[11-06-2020]]-Muertes_PN_ACUM[[#This Row],[10-06-2020]]</f>
        <v>0</v>
      </c>
    </row>
    <row r="74" spans="1:14">
      <c r="A74">
        <v>20210</v>
      </c>
      <c r="B74" s="2" t="s">
        <v>212</v>
      </c>
      <c r="C74" s="2" t="s">
        <v>217</v>
      </c>
      <c r="D74" s="2" t="s">
        <v>383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3">
        <f>+Muertes_PN_ACUM[[#This Row],[10-06-2020]]-Muertes_PN_ACUM[[#This Row],[09-06-2020]]</f>
        <v>0</v>
      </c>
      <c r="N74" s="13">
        <f>+Muertes_PN_ACUM[[#This Row],[11-06-2020]]-Muertes_PN_ACUM[[#This Row],[10-06-2020]]</f>
        <v>0</v>
      </c>
    </row>
    <row r="75" spans="1:14">
      <c r="A75" s="8">
        <v>20202</v>
      </c>
      <c r="B75" s="9" t="s">
        <v>212</v>
      </c>
      <c r="C75" s="9" t="s">
        <v>217</v>
      </c>
      <c r="D75" s="9" t="s">
        <v>300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3">
        <f>+Muertes_PN_ACUM[[#This Row],[10-06-2020]]-Muertes_PN_ACUM[[#This Row],[09-06-2020]]</f>
        <v>0</v>
      </c>
      <c r="N75" s="13">
        <f>+Muertes_PN_ACUM[[#This Row],[11-06-2020]]-Muertes_PN_ACUM[[#This Row],[10-06-2020]]</f>
        <v>0</v>
      </c>
    </row>
    <row r="76" spans="1:14">
      <c r="A76">
        <v>60502</v>
      </c>
      <c r="B76" s="2" t="s">
        <v>158</v>
      </c>
      <c r="C76" s="2" t="s">
        <v>417</v>
      </c>
      <c r="D76" s="2" t="s">
        <v>300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3">
        <f>+Muertes_PN_ACUM[[#This Row],[10-06-2020]]-Muertes_PN_ACUM[[#This Row],[09-06-2020]]</f>
        <v>0</v>
      </c>
      <c r="N76" s="13">
        <f>+Muertes_PN_ACUM[[#This Row],[11-06-2020]]-Muertes_PN_ACUM[[#This Row],[10-06-2020]]</f>
        <v>0</v>
      </c>
    </row>
    <row r="77" spans="1:14">
      <c r="A77">
        <v>130404</v>
      </c>
      <c r="B77" s="2" t="s">
        <v>102</v>
      </c>
      <c r="C77" s="2" t="s">
        <v>259</v>
      </c>
      <c r="D77" s="2" t="s">
        <v>300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3">
        <f>+Muertes_PN_ACUM[[#This Row],[10-06-2020]]-Muertes_PN_ACUM[[#This Row],[09-06-2020]]</f>
        <v>0</v>
      </c>
      <c r="N77" s="13">
        <f>+Muertes_PN_ACUM[[#This Row],[11-06-2020]]-Muertes_PN_ACUM[[#This Row],[10-06-2020]]</f>
        <v>0</v>
      </c>
    </row>
    <row r="78" spans="1:14">
      <c r="A78">
        <v>30402</v>
      </c>
      <c r="B78" s="2" t="s">
        <v>144</v>
      </c>
      <c r="C78" s="2" t="s">
        <v>330</v>
      </c>
      <c r="D78" s="2" t="s">
        <v>475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3">
        <f>+Muertes_PN_ACUM[[#This Row],[10-06-2020]]-Muertes_PN_ACUM[[#This Row],[09-06-2020]]</f>
        <v>0</v>
      </c>
      <c r="N78" s="13">
        <f>+Muertes_PN_ACUM[[#This Row],[11-06-2020]]-Muertes_PN_ACUM[[#This Row],[10-06-2020]]</f>
        <v>0</v>
      </c>
    </row>
    <row r="79" spans="1:14">
      <c r="A79">
        <v>80815</v>
      </c>
      <c r="B79" s="2" t="s">
        <v>99</v>
      </c>
      <c r="C79" s="2" t="s">
        <v>99</v>
      </c>
      <c r="D79" s="2" t="s">
        <v>117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3">
        <f>+Muertes_PN_ACUM[[#This Row],[10-06-2020]]-Muertes_PN_ACUM[[#This Row],[09-06-2020]]</f>
        <v>0</v>
      </c>
      <c r="N79" s="13">
        <f>+Muertes_PN_ACUM[[#This Row],[11-06-2020]]-Muertes_PN_ACUM[[#This Row],[10-06-2020]]</f>
        <v>0</v>
      </c>
    </row>
    <row r="80" spans="1:14">
      <c r="A80">
        <v>130302</v>
      </c>
      <c r="B80" s="2" t="s">
        <v>102</v>
      </c>
      <c r="C80" s="2" t="s">
        <v>222</v>
      </c>
      <c r="D80" s="2" t="s">
        <v>338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3">
        <f>+Muertes_PN_ACUM[[#This Row],[10-06-2020]]-Muertes_PN_ACUM[[#This Row],[09-06-2020]]</f>
        <v>0</v>
      </c>
      <c r="N80" s="13">
        <f>+Muertes_PN_ACUM[[#This Row],[11-06-2020]]-Muertes_PN_ACUM[[#This Row],[10-06-2020]]</f>
        <v>0</v>
      </c>
    </row>
    <row r="81" spans="1:14">
      <c r="A81">
        <v>120610</v>
      </c>
      <c r="B81" s="2" t="s">
        <v>191</v>
      </c>
      <c r="C81" s="2" t="s">
        <v>299</v>
      </c>
      <c r="D81" s="2" t="s">
        <v>476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3">
        <f>+Muertes_PN_ACUM[[#This Row],[10-06-2020]]-Muertes_PN_ACUM[[#This Row],[09-06-2020]]</f>
        <v>0</v>
      </c>
      <c r="N81" s="13">
        <f>+Muertes_PN_ACUM[[#This Row],[11-06-2020]]-Muertes_PN_ACUM[[#This Row],[10-06-2020]]</f>
        <v>0</v>
      </c>
    </row>
    <row r="82" spans="1:14">
      <c r="A82">
        <v>40402</v>
      </c>
      <c r="B82" s="2" t="s">
        <v>154</v>
      </c>
      <c r="C82" s="2" t="s">
        <v>234</v>
      </c>
      <c r="D82" s="2" t="s">
        <v>477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3">
        <f>+Muertes_PN_ACUM[[#This Row],[10-06-2020]]-Muertes_PN_ACUM[[#This Row],[09-06-2020]]</f>
        <v>0</v>
      </c>
      <c r="N82" s="13">
        <f>+Muertes_PN_ACUM[[#This Row],[11-06-2020]]-Muertes_PN_ACUM[[#This Row],[10-06-2020]]</f>
        <v>0</v>
      </c>
    </row>
    <row r="83" spans="1:14">
      <c r="A83">
        <v>91103</v>
      </c>
      <c r="B83" s="2" t="s">
        <v>114</v>
      </c>
      <c r="C83" s="2" t="s">
        <v>186</v>
      </c>
      <c r="D83" s="2" t="s">
        <v>478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3">
        <f>+Muertes_PN_ACUM[[#This Row],[10-06-2020]]-Muertes_PN_ACUM[[#This Row],[09-06-2020]]</f>
        <v>0</v>
      </c>
      <c r="N83" s="13">
        <f>+Muertes_PN_ACUM[[#This Row],[11-06-2020]]-Muertes_PN_ACUM[[#This Row],[10-06-2020]]</f>
        <v>0</v>
      </c>
    </row>
    <row r="84" spans="1:14">
      <c r="A84">
        <v>90201</v>
      </c>
      <c r="B84" s="2" t="s">
        <v>114</v>
      </c>
      <c r="C84" s="2" t="s">
        <v>435</v>
      </c>
      <c r="D84" s="2" t="s">
        <v>436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3">
        <f>+Muertes_PN_ACUM[[#This Row],[10-06-2020]]-Muertes_PN_ACUM[[#This Row],[09-06-2020]]</f>
        <v>0</v>
      </c>
      <c r="N84" s="13">
        <f>+Muertes_PN_ACUM[[#This Row],[11-06-2020]]-Muertes_PN_ACUM[[#This Row],[10-06-2020]]</f>
        <v>0</v>
      </c>
    </row>
    <row r="85" spans="1:14">
      <c r="A85">
        <v>90902</v>
      </c>
      <c r="B85" s="2" t="s">
        <v>114</v>
      </c>
      <c r="C85" s="2" t="s">
        <v>181</v>
      </c>
      <c r="D85" s="2" t="s">
        <v>479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3">
        <f>+Muertes_PN_ACUM[[#This Row],[10-06-2020]]-Muertes_PN_ACUM[[#This Row],[09-06-2020]]</f>
        <v>0</v>
      </c>
      <c r="N85" s="13">
        <f>+Muertes_PN_ACUM[[#This Row],[11-06-2020]]-Muertes_PN_ACUM[[#This Row],[10-06-2020]]</f>
        <v>0</v>
      </c>
    </row>
    <row r="86" spans="1:14">
      <c r="A86">
        <v>120103</v>
      </c>
      <c r="B86" s="2" t="s">
        <v>191</v>
      </c>
      <c r="C86" s="2" t="s">
        <v>289</v>
      </c>
      <c r="D86" s="2" t="s">
        <v>480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3">
        <f>+Muertes_PN_ACUM[[#This Row],[10-06-2020]]-Muertes_PN_ACUM[[#This Row],[09-06-2020]]</f>
        <v>0</v>
      </c>
      <c r="N86" s="13">
        <f>+Muertes_PN_ACUM[[#This Row],[11-06-2020]]-Muertes_PN_ACUM[[#This Row],[10-06-2020]]</f>
        <v>0</v>
      </c>
    </row>
    <row r="87" spans="1:14">
      <c r="A87">
        <v>70710</v>
      </c>
      <c r="B87" s="2" t="s">
        <v>268</v>
      </c>
      <c r="C87" s="2" t="s">
        <v>453</v>
      </c>
      <c r="D87" s="2" t="s">
        <v>481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3">
        <f>+Muertes_PN_ACUM[[#This Row],[10-06-2020]]-Muertes_PN_ACUM[[#This Row],[09-06-2020]]</f>
        <v>0</v>
      </c>
      <c r="N87" s="13">
        <f>+Muertes_PN_ACUM[[#This Row],[11-06-2020]]-Muertes_PN_ACUM[[#This Row],[10-06-2020]]</f>
        <v>0</v>
      </c>
    </row>
    <row r="88" spans="1:14">
      <c r="A88">
        <v>50102</v>
      </c>
      <c r="B88" s="2" t="s">
        <v>151</v>
      </c>
      <c r="C88" s="2" t="s">
        <v>269</v>
      </c>
      <c r="D88" s="2" t="s">
        <v>482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3">
        <f>+Muertes_PN_ACUM[[#This Row],[10-06-2020]]-Muertes_PN_ACUM[[#This Row],[09-06-2020]]</f>
        <v>0</v>
      </c>
      <c r="N88" s="13">
        <f>+Muertes_PN_ACUM[[#This Row],[11-06-2020]]-Muertes_PN_ACUM[[#This Row],[10-06-2020]]</f>
        <v>0</v>
      </c>
    </row>
    <row r="89" spans="1:14">
      <c r="A89">
        <v>130303</v>
      </c>
      <c r="B89" s="2" t="s">
        <v>102</v>
      </c>
      <c r="C89" s="2" t="s">
        <v>222</v>
      </c>
      <c r="D89" s="2" t="s">
        <v>301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3">
        <f>+Muertes_PN_ACUM[[#This Row],[10-06-2020]]-Muertes_PN_ACUM[[#This Row],[09-06-2020]]</f>
        <v>0</v>
      </c>
      <c r="N89" s="13">
        <f>+Muertes_PN_ACUM[[#This Row],[11-06-2020]]-Muertes_PN_ACUM[[#This Row],[10-06-2020]]</f>
        <v>0</v>
      </c>
    </row>
    <row r="90" spans="1:14">
      <c r="A90">
        <v>40108</v>
      </c>
      <c r="B90" s="2" t="s">
        <v>154</v>
      </c>
      <c r="C90" s="2" t="s">
        <v>155</v>
      </c>
      <c r="D90" s="2" t="s">
        <v>483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3">
        <f>+Muertes_PN_ACUM[[#This Row],[10-06-2020]]-Muertes_PN_ACUM[[#This Row],[09-06-2020]]</f>
        <v>0</v>
      </c>
      <c r="N90" s="13">
        <f>+Muertes_PN_ACUM[[#This Row],[11-06-2020]]-Muertes_PN_ACUM[[#This Row],[10-06-2020]]</f>
        <v>0</v>
      </c>
    </row>
    <row r="91" spans="1:14">
      <c r="A91">
        <v>91007</v>
      </c>
      <c r="B91" s="2" t="s">
        <v>114</v>
      </c>
      <c r="C91" s="2" t="s">
        <v>115</v>
      </c>
      <c r="D91" s="2" t="s">
        <v>184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3">
        <f>+Muertes_PN_ACUM[[#This Row],[10-06-2020]]-Muertes_PN_ACUM[[#This Row],[09-06-2020]]</f>
        <v>0</v>
      </c>
      <c r="N91" s="13">
        <f>+Muertes_PN_ACUM[[#This Row],[11-06-2020]]-Muertes_PN_ACUM[[#This Row],[10-06-2020]]</f>
        <v>0</v>
      </c>
    </row>
    <row r="92" spans="1:14">
      <c r="A92">
        <v>70703</v>
      </c>
      <c r="B92" s="2" t="s">
        <v>268</v>
      </c>
      <c r="C92" s="2" t="s">
        <v>453</v>
      </c>
      <c r="D92" s="2" t="s">
        <v>484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3">
        <f>+Muertes_PN_ACUM[[#This Row],[10-06-2020]]-Muertes_PN_ACUM[[#This Row],[09-06-2020]]</f>
        <v>0</v>
      </c>
      <c r="N92" s="13">
        <f>+Muertes_PN_ACUM[[#This Row],[11-06-2020]]-Muertes_PN_ACUM[[#This Row],[10-06-2020]]</f>
        <v>0</v>
      </c>
    </row>
    <row r="93" spans="1:14">
      <c r="A93">
        <v>41003</v>
      </c>
      <c r="B93" s="2" t="s">
        <v>154</v>
      </c>
      <c r="C93" s="2" t="s">
        <v>339</v>
      </c>
      <c r="D93" s="2" t="s">
        <v>340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3">
        <f>+Muertes_PN_ACUM[[#This Row],[10-06-2020]]-Muertes_PN_ACUM[[#This Row],[09-06-2020]]</f>
        <v>0</v>
      </c>
      <c r="N93" s="13">
        <f>+Muertes_PN_ACUM[[#This Row],[11-06-2020]]-Muertes_PN_ACUM[[#This Row],[10-06-2020]]</f>
        <v>0</v>
      </c>
    </row>
    <row r="94" spans="1:14">
      <c r="A94">
        <v>20602</v>
      </c>
      <c r="B94" s="2" t="s">
        <v>212</v>
      </c>
      <c r="C94" s="2" t="s">
        <v>213</v>
      </c>
      <c r="D94" s="2" t="s">
        <v>283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3">
        <f>+Muertes_PN_ACUM[[#This Row],[10-06-2020]]-Muertes_PN_ACUM[[#This Row],[09-06-2020]]</f>
        <v>0</v>
      </c>
      <c r="N94" s="13">
        <f>+Muertes_PN_ACUM[[#This Row],[11-06-2020]]-Muertes_PN_ACUM[[#This Row],[10-06-2020]]</f>
        <v>0</v>
      </c>
    </row>
    <row r="95" spans="1:14">
      <c r="A95">
        <v>120708</v>
      </c>
      <c r="B95" s="2" t="s">
        <v>191</v>
      </c>
      <c r="C95" s="2" t="s">
        <v>296</v>
      </c>
      <c r="D95" s="2" t="s">
        <v>283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3">
        <f>+Muertes_PN_ACUM[[#This Row],[10-06-2020]]-Muertes_PN_ACUM[[#This Row],[09-06-2020]]</f>
        <v>0</v>
      </c>
      <c r="N95" s="13">
        <f>+Muertes_PN_ACUM[[#This Row],[11-06-2020]]-Muertes_PN_ACUM[[#This Row],[10-06-2020]]</f>
        <v>0</v>
      </c>
    </row>
    <row r="96" spans="1:14">
      <c r="A96">
        <v>90301</v>
      </c>
      <c r="B96" s="2" t="s">
        <v>114</v>
      </c>
      <c r="C96" s="2" t="s">
        <v>284</v>
      </c>
      <c r="D96" s="2" t="s">
        <v>285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3">
        <f>+Muertes_PN_ACUM[[#This Row],[10-06-2020]]-Muertes_PN_ACUM[[#This Row],[09-06-2020]]</f>
        <v>0</v>
      </c>
      <c r="N96" s="13">
        <f>+Muertes_PN_ACUM[[#This Row],[11-06-2020]]-Muertes_PN_ACUM[[#This Row],[10-06-2020]]</f>
        <v>0</v>
      </c>
    </row>
    <row r="97" spans="1:14">
      <c r="A97">
        <v>80502</v>
      </c>
      <c r="B97" s="2" t="s">
        <v>99</v>
      </c>
      <c r="C97" s="2" t="s">
        <v>134</v>
      </c>
      <c r="D97" s="2" t="s">
        <v>275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3">
        <f>+Muertes_PN_ACUM[[#This Row],[10-06-2020]]-Muertes_PN_ACUM[[#This Row],[09-06-2020]]</f>
        <v>0</v>
      </c>
      <c r="N97" s="13">
        <f>+Muertes_PN_ACUM[[#This Row],[11-06-2020]]-Muertes_PN_ACUM[[#This Row],[10-06-2020]]</f>
        <v>0</v>
      </c>
    </row>
    <row r="98" spans="1:14">
      <c r="A98">
        <v>20402</v>
      </c>
      <c r="B98" s="2" t="s">
        <v>212</v>
      </c>
      <c r="C98" s="2" t="s">
        <v>249</v>
      </c>
      <c r="D98" s="2" t="s">
        <v>485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3">
        <f>+Muertes_PN_ACUM[[#This Row],[10-06-2020]]-Muertes_PN_ACUM[[#This Row],[09-06-2020]]</f>
        <v>0</v>
      </c>
      <c r="N98" s="13">
        <f>+Muertes_PN_ACUM[[#This Row],[11-06-2020]]-Muertes_PN_ACUM[[#This Row],[10-06-2020]]</f>
        <v>0</v>
      </c>
    </row>
    <row r="99" spans="1:14">
      <c r="A99">
        <v>130301</v>
      </c>
      <c r="B99" s="2" t="s">
        <v>102</v>
      </c>
      <c r="C99" s="2" t="s">
        <v>222</v>
      </c>
      <c r="D99" s="2" t="s">
        <v>229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3">
        <f>+Muertes_PN_ACUM[[#This Row],[10-06-2020]]-Muertes_PN_ACUM[[#This Row],[09-06-2020]]</f>
        <v>0</v>
      </c>
      <c r="N99" s="13">
        <f>+Muertes_PN_ACUM[[#This Row],[11-06-2020]]-Muertes_PN_ACUM[[#This Row],[10-06-2020]]</f>
        <v>0</v>
      </c>
    </row>
    <row r="100" spans="1:14">
      <c r="A100">
        <v>91009</v>
      </c>
      <c r="B100" s="2" t="s">
        <v>114</v>
      </c>
      <c r="C100" s="2" t="s">
        <v>115</v>
      </c>
      <c r="D100" s="2" t="s">
        <v>384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3">
        <f>+Muertes_PN_ACUM[[#This Row],[10-06-2020]]-Muertes_PN_ACUM[[#This Row],[09-06-2020]]</f>
        <v>0</v>
      </c>
      <c r="N100" s="13">
        <f>+Muertes_PN_ACUM[[#This Row],[11-06-2020]]-Muertes_PN_ACUM[[#This Row],[10-06-2020]]</f>
        <v>0</v>
      </c>
    </row>
    <row r="101" spans="1:14">
      <c r="A101">
        <v>120202</v>
      </c>
      <c r="B101" s="2" t="s">
        <v>191</v>
      </c>
      <c r="C101" s="2" t="s">
        <v>266</v>
      </c>
      <c r="D101" s="2" t="s">
        <v>486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3">
        <f>+Muertes_PN_ACUM[[#This Row],[10-06-2020]]-Muertes_PN_ACUM[[#This Row],[09-06-2020]]</f>
        <v>0</v>
      </c>
      <c r="N101" s="13">
        <f>+Muertes_PN_ACUM[[#This Row],[11-06-2020]]-Muertes_PN_ACUM[[#This Row],[10-06-2020]]</f>
        <v>0</v>
      </c>
    </row>
    <row r="102" spans="1:14">
      <c r="A102">
        <v>30104</v>
      </c>
      <c r="B102" s="2" t="s">
        <v>144</v>
      </c>
      <c r="C102" s="2" t="s">
        <v>144</v>
      </c>
      <c r="D102" s="2" t="s">
        <v>179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3">
        <f>+Muertes_PN_ACUM[[#This Row],[10-06-2020]]-Muertes_PN_ACUM[[#This Row],[09-06-2020]]</f>
        <v>0</v>
      </c>
      <c r="N102" s="13">
        <f>+Muertes_PN_ACUM[[#This Row],[11-06-2020]]-Muertes_PN_ACUM[[#This Row],[10-06-2020]]</f>
        <v>0</v>
      </c>
    </row>
    <row r="103" spans="1:14">
      <c r="A103">
        <v>91104</v>
      </c>
      <c r="B103" s="2" t="s">
        <v>114</v>
      </c>
      <c r="C103" s="2" t="s">
        <v>186</v>
      </c>
      <c r="D103" s="2" t="s">
        <v>487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3">
        <f>+Muertes_PN_ACUM[[#This Row],[10-06-2020]]-Muertes_PN_ACUM[[#This Row],[09-06-2020]]</f>
        <v>0</v>
      </c>
      <c r="N103" s="13">
        <f>+Muertes_PN_ACUM[[#This Row],[11-06-2020]]-Muertes_PN_ACUM[[#This Row],[10-06-2020]]</f>
        <v>0</v>
      </c>
    </row>
    <row r="104" spans="1:14">
      <c r="A104">
        <v>90705</v>
      </c>
      <c r="B104" s="2" t="s">
        <v>114</v>
      </c>
      <c r="C104" s="2" t="s">
        <v>363</v>
      </c>
      <c r="D104" s="2" t="s">
        <v>488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3">
        <f>+Muertes_PN_ACUM[[#This Row],[10-06-2020]]-Muertes_PN_ACUM[[#This Row],[09-06-2020]]</f>
        <v>0</v>
      </c>
      <c r="N104" s="13">
        <f>+Muertes_PN_ACUM[[#This Row],[11-06-2020]]-Muertes_PN_ACUM[[#This Row],[10-06-2020]]</f>
        <v>0</v>
      </c>
    </row>
    <row r="105" spans="1:14">
      <c r="A105">
        <v>10103</v>
      </c>
      <c r="B105" s="2" t="s">
        <v>163</v>
      </c>
      <c r="C105" s="2" t="s">
        <v>163</v>
      </c>
      <c r="D105" s="2" t="s">
        <v>489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3">
        <f>+Muertes_PN_ACUM[[#This Row],[10-06-2020]]-Muertes_PN_ACUM[[#This Row],[09-06-2020]]</f>
        <v>0</v>
      </c>
      <c r="N105" s="13">
        <f>+Muertes_PN_ACUM[[#This Row],[11-06-2020]]-Muertes_PN_ACUM[[#This Row],[10-06-2020]]</f>
        <v>0</v>
      </c>
    </row>
    <row r="106" spans="1:14">
      <c r="A106">
        <v>90606</v>
      </c>
      <c r="B106" s="2" t="s">
        <v>114</v>
      </c>
      <c r="C106" s="2" t="s">
        <v>302</v>
      </c>
      <c r="D106" s="2" t="s">
        <v>490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3">
        <f>+Muertes_PN_ACUM[[#This Row],[10-06-2020]]-Muertes_PN_ACUM[[#This Row],[09-06-2020]]</f>
        <v>0</v>
      </c>
      <c r="N106" s="13">
        <f>+Muertes_PN_ACUM[[#This Row],[11-06-2020]]-Muertes_PN_ACUM[[#This Row],[10-06-2020]]</f>
        <v>0</v>
      </c>
    </row>
    <row r="107" spans="1:14">
      <c r="A107">
        <v>130304</v>
      </c>
      <c r="B107" s="2" t="s">
        <v>102</v>
      </c>
      <c r="C107" s="2" t="s">
        <v>222</v>
      </c>
      <c r="D107" s="2" t="s">
        <v>385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3">
        <f>+Muertes_PN_ACUM[[#This Row],[10-06-2020]]-Muertes_PN_ACUM[[#This Row],[09-06-2020]]</f>
        <v>0</v>
      </c>
      <c r="N107" s="13">
        <f>+Muertes_PN_ACUM[[#This Row],[11-06-2020]]-Muertes_PN_ACUM[[#This Row],[10-06-2020]]</f>
        <v>0</v>
      </c>
    </row>
    <row r="108" spans="1:14">
      <c r="A108">
        <v>120104</v>
      </c>
      <c r="B108" s="2" t="s">
        <v>191</v>
      </c>
      <c r="C108" s="2" t="s">
        <v>289</v>
      </c>
      <c r="D108" s="2" t="s">
        <v>341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3">
        <f>+Muertes_PN_ACUM[[#This Row],[10-06-2020]]-Muertes_PN_ACUM[[#This Row],[09-06-2020]]</f>
        <v>0</v>
      </c>
      <c r="N108" s="13">
        <f>+Muertes_PN_ACUM[[#This Row],[11-06-2020]]-Muertes_PN_ACUM[[#This Row],[10-06-2020]]</f>
        <v>0</v>
      </c>
    </row>
    <row r="109" spans="1:14">
      <c r="A109">
        <v>120304</v>
      </c>
      <c r="B109" s="2" t="s">
        <v>191</v>
      </c>
      <c r="C109" s="2" t="s">
        <v>380</v>
      </c>
      <c r="D109" s="2" t="s">
        <v>386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3">
        <f>+Muertes_PN_ACUM[[#This Row],[10-06-2020]]-Muertes_PN_ACUM[[#This Row],[09-06-2020]]</f>
        <v>0</v>
      </c>
      <c r="N109" s="13">
        <f>+Muertes_PN_ACUM[[#This Row],[11-06-2020]]-Muertes_PN_ACUM[[#This Row],[10-06-2020]]</f>
        <v>0</v>
      </c>
    </row>
    <row r="110" spans="1:14">
      <c r="A110">
        <v>90502</v>
      </c>
      <c r="B110" s="2" t="s">
        <v>114</v>
      </c>
      <c r="C110" s="2" t="s">
        <v>308</v>
      </c>
      <c r="D110" s="2" t="s">
        <v>491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3">
        <f>+Muertes_PN_ACUM[[#This Row],[10-06-2020]]-Muertes_PN_ACUM[[#This Row],[09-06-2020]]</f>
        <v>0</v>
      </c>
      <c r="N110" s="13">
        <f>+Muertes_PN_ACUM[[#This Row],[11-06-2020]]-Muertes_PN_ACUM[[#This Row],[10-06-2020]]</f>
        <v>0</v>
      </c>
    </row>
    <row r="111" spans="1:14">
      <c r="A111">
        <v>120105</v>
      </c>
      <c r="B111" s="2" t="s">
        <v>191</v>
      </c>
      <c r="C111" s="2" t="s">
        <v>289</v>
      </c>
      <c r="D111" s="2" t="s">
        <v>492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3">
        <f>+Muertes_PN_ACUM[[#This Row],[10-06-2020]]-Muertes_PN_ACUM[[#This Row],[09-06-2020]]</f>
        <v>0</v>
      </c>
      <c r="N111" s="13">
        <f>+Muertes_PN_ACUM[[#This Row],[11-06-2020]]-Muertes_PN_ACUM[[#This Row],[10-06-2020]]</f>
        <v>0</v>
      </c>
    </row>
    <row r="112" spans="1:14">
      <c r="A112">
        <v>120401</v>
      </c>
      <c r="B112" s="2" t="s">
        <v>191</v>
      </c>
      <c r="C112" s="2" t="s">
        <v>493</v>
      </c>
      <c r="D112" s="2" t="s">
        <v>494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3">
        <f>+Muertes_PN_ACUM[[#This Row],[10-06-2020]]-Muertes_PN_ACUM[[#This Row],[09-06-2020]]</f>
        <v>0</v>
      </c>
      <c r="N112" s="13">
        <f>+Muertes_PN_ACUM[[#This Row],[11-06-2020]]-Muertes_PN_ACUM[[#This Row],[10-06-2020]]</f>
        <v>0</v>
      </c>
    </row>
    <row r="113" spans="1:14">
      <c r="A113">
        <v>60402</v>
      </c>
      <c r="B113" s="2" t="s">
        <v>158</v>
      </c>
      <c r="C113" s="2" t="s">
        <v>332</v>
      </c>
      <c r="D113" s="2" t="s">
        <v>495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3">
        <f>+Muertes_PN_ACUM[[#This Row],[10-06-2020]]-Muertes_PN_ACUM[[#This Row],[09-06-2020]]</f>
        <v>0</v>
      </c>
      <c r="N113" s="13">
        <f>+Muertes_PN_ACUM[[#This Row],[11-06-2020]]-Muertes_PN_ACUM[[#This Row],[10-06-2020]]</f>
        <v>0</v>
      </c>
    </row>
    <row r="114" spans="1:14">
      <c r="A114">
        <v>120504</v>
      </c>
      <c r="B114" s="2" t="s">
        <v>191</v>
      </c>
      <c r="C114" s="2" t="s">
        <v>447</v>
      </c>
      <c r="D114" s="2" t="s">
        <v>496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3">
        <f>+Muertes_PN_ACUM[[#This Row],[10-06-2020]]-Muertes_PN_ACUM[[#This Row],[09-06-2020]]</f>
        <v>0</v>
      </c>
      <c r="N114" s="13">
        <f>+Muertes_PN_ACUM[[#This Row],[11-06-2020]]-Muertes_PN_ACUM[[#This Row],[10-06-2020]]</f>
        <v>0</v>
      </c>
    </row>
    <row r="115" spans="1:14">
      <c r="A115">
        <v>90302</v>
      </c>
      <c r="B115" s="2" t="s">
        <v>114</v>
      </c>
      <c r="C115" s="2" t="s">
        <v>284</v>
      </c>
      <c r="D115" s="2" t="s">
        <v>497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3">
        <f>+Muertes_PN_ACUM[[#This Row],[10-06-2020]]-Muertes_PN_ACUM[[#This Row],[09-06-2020]]</f>
        <v>0</v>
      </c>
      <c r="N115" s="13">
        <f>+Muertes_PN_ACUM[[#This Row],[11-06-2020]]-Muertes_PN_ACUM[[#This Row],[10-06-2020]]</f>
        <v>0</v>
      </c>
    </row>
    <row r="116" spans="1:14">
      <c r="A116">
        <v>120305</v>
      </c>
      <c r="B116" s="2" t="s">
        <v>191</v>
      </c>
      <c r="C116" s="2" t="s">
        <v>380</v>
      </c>
      <c r="D116" s="2" t="s">
        <v>498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3">
        <f>+Muertes_PN_ACUM[[#This Row],[10-06-2020]]-Muertes_PN_ACUM[[#This Row],[09-06-2020]]</f>
        <v>0</v>
      </c>
      <c r="N116" s="13">
        <f>+Muertes_PN_ACUM[[#This Row],[11-06-2020]]-Muertes_PN_ACUM[[#This Row],[10-06-2020]]</f>
        <v>0</v>
      </c>
    </row>
    <row r="117" spans="1:14">
      <c r="A117">
        <v>41402</v>
      </c>
      <c r="B117" s="2" t="s">
        <v>154</v>
      </c>
      <c r="C117" s="2" t="s">
        <v>373</v>
      </c>
      <c r="D117" s="2" t="s">
        <v>499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3">
        <f>+Muertes_PN_ACUM[[#This Row],[10-06-2020]]-Muertes_PN_ACUM[[#This Row],[09-06-2020]]</f>
        <v>0</v>
      </c>
      <c r="N117" s="13">
        <f>+Muertes_PN_ACUM[[#This Row],[11-06-2020]]-Muertes_PN_ACUM[[#This Row],[10-06-2020]]</f>
        <v>0</v>
      </c>
    </row>
    <row r="118" spans="1:14">
      <c r="A118">
        <v>130108</v>
      </c>
      <c r="B118" s="2" t="s">
        <v>102</v>
      </c>
      <c r="C118" s="2" t="s">
        <v>103</v>
      </c>
      <c r="D118" s="2" t="s">
        <v>157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3">
        <f>+Muertes_PN_ACUM[[#This Row],[10-06-2020]]-Muertes_PN_ACUM[[#This Row],[09-06-2020]]</f>
        <v>0</v>
      </c>
      <c r="N118" s="13">
        <f>+Muertes_PN_ACUM[[#This Row],[11-06-2020]]-Muertes_PN_ACUM[[#This Row],[10-06-2020]]</f>
        <v>0</v>
      </c>
    </row>
    <row r="119" spans="1:14">
      <c r="A119">
        <v>41303</v>
      </c>
      <c r="B119" s="2" t="s">
        <v>154</v>
      </c>
      <c r="C119" s="2" t="s">
        <v>441</v>
      </c>
      <c r="D119" s="2" t="s">
        <v>500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3">
        <f>+Muertes_PN_ACUM[[#This Row],[10-06-2020]]-Muertes_PN_ACUM[[#This Row],[09-06-2020]]</f>
        <v>0</v>
      </c>
      <c r="N119" s="13">
        <f>+Muertes_PN_ACUM[[#This Row],[11-06-2020]]-Muertes_PN_ACUM[[#This Row],[10-06-2020]]</f>
        <v>0</v>
      </c>
    </row>
    <row r="120" spans="1:14">
      <c r="A120">
        <v>130401</v>
      </c>
      <c r="B120" s="2" t="s">
        <v>102</v>
      </c>
      <c r="C120" s="2" t="s">
        <v>259</v>
      </c>
      <c r="D120" s="2" t="s">
        <v>260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3">
        <f>+Muertes_PN_ACUM[[#This Row],[10-06-2020]]-Muertes_PN_ACUM[[#This Row],[09-06-2020]]</f>
        <v>0</v>
      </c>
      <c r="N120" s="13">
        <f>+Muertes_PN_ACUM[[#This Row],[11-06-2020]]-Muertes_PN_ACUM[[#This Row],[10-06-2020]]</f>
        <v>0</v>
      </c>
    </row>
    <row r="121" spans="1:14">
      <c r="A121">
        <v>10201</v>
      </c>
      <c r="B121" s="2" t="s">
        <v>163</v>
      </c>
      <c r="C121" s="2" t="s">
        <v>164</v>
      </c>
      <c r="D121" s="2" t="s">
        <v>165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3">
        <f>+Muertes_PN_ACUM[[#This Row],[10-06-2020]]-Muertes_PN_ACUM[[#This Row],[09-06-2020]]</f>
        <v>0</v>
      </c>
      <c r="N121" s="13">
        <f>+Muertes_PN_ACUM[[#This Row],[11-06-2020]]-Muertes_PN_ACUM[[#This Row],[10-06-2020]]</f>
        <v>0</v>
      </c>
    </row>
    <row r="122" spans="1:14">
      <c r="A122">
        <v>50103</v>
      </c>
      <c r="B122" s="2" t="s">
        <v>151</v>
      </c>
      <c r="C122" s="2" t="s">
        <v>269</v>
      </c>
      <c r="D122" s="2" t="s">
        <v>269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3">
        <f>+Muertes_PN_ACUM[[#This Row],[10-06-2020]]-Muertes_PN_ACUM[[#This Row],[09-06-2020]]</f>
        <v>0</v>
      </c>
      <c r="N122" s="13">
        <f>+Muertes_PN_ACUM[[#This Row],[11-06-2020]]-Muertes_PN_ACUM[[#This Row],[10-06-2020]]</f>
        <v>0</v>
      </c>
    </row>
    <row r="123" spans="1:14">
      <c r="A123">
        <v>60202</v>
      </c>
      <c r="B123" s="2" t="s">
        <v>158</v>
      </c>
      <c r="C123" s="2" t="s">
        <v>350</v>
      </c>
      <c r="D123" s="2" t="s">
        <v>134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3">
        <f>+Muertes_PN_ACUM[[#This Row],[10-06-2020]]-Muertes_PN_ACUM[[#This Row],[09-06-2020]]</f>
        <v>0</v>
      </c>
      <c r="N123" s="13">
        <f>+Muertes_PN_ACUM[[#This Row],[11-06-2020]]-Muertes_PN_ACUM[[#This Row],[10-06-2020]]</f>
        <v>0</v>
      </c>
    </row>
    <row r="124" spans="1:14">
      <c r="A124">
        <v>80501</v>
      </c>
      <c r="B124" s="2" t="s">
        <v>99</v>
      </c>
      <c r="C124" s="2" t="s">
        <v>134</v>
      </c>
      <c r="D124" s="2" t="s">
        <v>135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3">
        <f>+Muertes_PN_ACUM[[#This Row],[10-06-2020]]-Muertes_PN_ACUM[[#This Row],[09-06-2020]]</f>
        <v>0</v>
      </c>
      <c r="N124" s="13">
        <f>+Muertes_PN_ACUM[[#This Row],[11-06-2020]]-Muertes_PN_ACUM[[#This Row],[10-06-2020]]</f>
        <v>0</v>
      </c>
    </row>
    <row r="125" spans="1:14">
      <c r="A125">
        <v>130405</v>
      </c>
      <c r="B125" s="2" t="s">
        <v>102</v>
      </c>
      <c r="C125" s="2" t="s">
        <v>259</v>
      </c>
      <c r="D125" s="2" t="s">
        <v>501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3">
        <f>+Muertes_PN_ACUM[[#This Row],[10-06-2020]]-Muertes_PN_ACUM[[#This Row],[09-06-2020]]</f>
        <v>0</v>
      </c>
      <c r="N125" s="13">
        <f>+Muertes_PN_ACUM[[#This Row],[11-06-2020]]-Muertes_PN_ACUM[[#This Row],[10-06-2020]]</f>
        <v>0</v>
      </c>
    </row>
    <row r="126" spans="1:14">
      <c r="A126">
        <v>120301</v>
      </c>
      <c r="B126" s="2" t="s">
        <v>191</v>
      </c>
      <c r="C126" s="2" t="s">
        <v>380</v>
      </c>
      <c r="D126" s="2" t="s">
        <v>387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3">
        <f>+Muertes_PN_ACUM[[#This Row],[10-06-2020]]-Muertes_PN_ACUM[[#This Row],[09-06-2020]]</f>
        <v>0</v>
      </c>
      <c r="N126" s="13">
        <f>+Muertes_PN_ACUM[[#This Row],[11-06-2020]]-Muertes_PN_ACUM[[#This Row],[10-06-2020]]</f>
        <v>0</v>
      </c>
    </row>
    <row r="127" spans="1:14">
      <c r="A127">
        <v>20604</v>
      </c>
      <c r="B127" s="2" t="s">
        <v>212</v>
      </c>
      <c r="C127" s="2" t="s">
        <v>213</v>
      </c>
      <c r="D127" s="2" t="s">
        <v>320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3">
        <f>+Muertes_PN_ACUM[[#This Row],[10-06-2020]]-Muertes_PN_ACUM[[#This Row],[09-06-2020]]</f>
        <v>0</v>
      </c>
      <c r="N127" s="13">
        <f>+Muertes_PN_ACUM[[#This Row],[11-06-2020]]-Muertes_PN_ACUM[[#This Row],[10-06-2020]]</f>
        <v>0</v>
      </c>
    </row>
    <row r="128" spans="1:14">
      <c r="A128">
        <v>80601</v>
      </c>
      <c r="B128" s="2" t="s">
        <v>99</v>
      </c>
      <c r="C128" s="2" t="s">
        <v>471</v>
      </c>
      <c r="D128" s="2" t="s">
        <v>502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3">
        <f>+Muertes_PN_ACUM[[#This Row],[10-06-2020]]-Muertes_PN_ACUM[[#This Row],[09-06-2020]]</f>
        <v>0</v>
      </c>
      <c r="N128" s="13">
        <f>+Muertes_PN_ACUM[[#This Row],[11-06-2020]]-Muertes_PN_ACUM[[#This Row],[10-06-2020]]</f>
        <v>0</v>
      </c>
    </row>
    <row r="129" spans="1:14">
      <c r="A129">
        <v>40604</v>
      </c>
      <c r="B129" s="2" t="s">
        <v>154</v>
      </c>
      <c r="C129" s="2" t="s">
        <v>171</v>
      </c>
      <c r="D129" s="2" t="s">
        <v>154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3">
        <f>+Muertes_PN_ACUM[[#This Row],[10-06-2020]]-Muertes_PN_ACUM[[#This Row],[09-06-2020]]</f>
        <v>0</v>
      </c>
      <c r="N129" s="13">
        <f>+Muertes_PN_ACUM[[#This Row],[11-06-2020]]-Muertes_PN_ACUM[[#This Row],[10-06-2020]]</f>
        <v>0</v>
      </c>
    </row>
    <row r="130" spans="1:14">
      <c r="A130">
        <v>10301</v>
      </c>
      <c r="B130" s="2" t="s">
        <v>163</v>
      </c>
      <c r="C130" s="2" t="s">
        <v>167</v>
      </c>
      <c r="D130" s="2" t="s">
        <v>168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3">
        <f>+Muertes_PN_ACUM[[#This Row],[10-06-2020]]-Muertes_PN_ACUM[[#This Row],[09-06-2020]]</f>
        <v>0</v>
      </c>
      <c r="N130" s="13">
        <f>+Muertes_PN_ACUM[[#This Row],[11-06-2020]]-Muertes_PN_ACUM[[#This Row],[10-06-2020]]</f>
        <v>0</v>
      </c>
    </row>
    <row r="131" spans="1:14">
      <c r="A131">
        <v>90203</v>
      </c>
      <c r="B131" s="2" t="s">
        <v>114</v>
      </c>
      <c r="C131" s="2" t="s">
        <v>435</v>
      </c>
      <c r="D131" s="2" t="s">
        <v>503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3">
        <f>+Muertes_PN_ACUM[[#This Row],[10-06-2020]]-Muertes_PN_ACUM[[#This Row],[09-06-2020]]</f>
        <v>0</v>
      </c>
      <c r="N131" s="13">
        <f>+Muertes_PN_ACUM[[#This Row],[11-06-2020]]-Muertes_PN_ACUM[[#This Row],[10-06-2020]]</f>
        <v>0</v>
      </c>
    </row>
    <row r="132" spans="1:14">
      <c r="A132">
        <v>60101</v>
      </c>
      <c r="B132" s="2" t="s">
        <v>158</v>
      </c>
      <c r="C132" s="2" t="s">
        <v>297</v>
      </c>
      <c r="D132" s="2" t="s">
        <v>321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3">
        <f>+Muertes_PN_ACUM[[#This Row],[10-06-2020]]-Muertes_PN_ACUM[[#This Row],[09-06-2020]]</f>
        <v>0</v>
      </c>
      <c r="N132" s="13">
        <f>+Muertes_PN_ACUM[[#This Row],[11-06-2020]]-Muertes_PN_ACUM[[#This Row],[10-06-2020]]</f>
        <v>0</v>
      </c>
    </row>
    <row r="133" spans="1:14">
      <c r="A133">
        <v>60203</v>
      </c>
      <c r="B133" s="2" t="s">
        <v>158</v>
      </c>
      <c r="C133" s="2" t="s">
        <v>350</v>
      </c>
      <c r="D133" s="2" t="s">
        <v>504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3">
        <f>+Muertes_PN_ACUM[[#This Row],[10-06-2020]]-Muertes_PN_ACUM[[#This Row],[09-06-2020]]</f>
        <v>0</v>
      </c>
      <c r="N133" s="13">
        <f>+Muertes_PN_ACUM[[#This Row],[11-06-2020]]-Muertes_PN_ACUM[[#This Row],[10-06-2020]]</f>
        <v>0</v>
      </c>
    </row>
    <row r="134" spans="1:14">
      <c r="A134">
        <v>70405</v>
      </c>
      <c r="B134" s="2" t="s">
        <v>268</v>
      </c>
      <c r="C134" s="2" t="s">
        <v>328</v>
      </c>
      <c r="D134" s="2" t="s">
        <v>505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3">
        <f>+Muertes_PN_ACUM[[#This Row],[10-06-2020]]-Muertes_PN_ACUM[[#This Row],[09-06-2020]]</f>
        <v>0</v>
      </c>
      <c r="N134" s="13">
        <f>+Muertes_PN_ACUM[[#This Row],[11-06-2020]]-Muertes_PN_ACUM[[#This Row],[10-06-2020]]</f>
        <v>0</v>
      </c>
    </row>
    <row r="135" spans="1:14">
      <c r="A135">
        <v>60702</v>
      </c>
      <c r="B135" s="2" t="s">
        <v>158</v>
      </c>
      <c r="C135" s="2" t="s">
        <v>353</v>
      </c>
      <c r="D135" s="2" t="s">
        <v>444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3">
        <f>+Muertes_PN_ACUM[[#This Row],[10-06-2020]]-Muertes_PN_ACUM[[#This Row],[09-06-2020]]</f>
        <v>0</v>
      </c>
      <c r="N135" s="13">
        <f>+Muertes_PN_ACUM[[#This Row],[11-06-2020]]-Muertes_PN_ACUM[[#This Row],[10-06-2020]]</f>
        <v>0</v>
      </c>
    </row>
    <row r="136" spans="1:14">
      <c r="A136">
        <v>130305</v>
      </c>
      <c r="B136" s="2" t="s">
        <v>102</v>
      </c>
      <c r="C136" s="2" t="s">
        <v>222</v>
      </c>
      <c r="D136" s="2" t="s">
        <v>506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3">
        <f>+Muertes_PN_ACUM[[#This Row],[10-06-2020]]-Muertes_PN_ACUM[[#This Row],[09-06-2020]]</f>
        <v>0</v>
      </c>
      <c r="N136" s="13">
        <f>+Muertes_PN_ACUM[[#This Row],[11-06-2020]]-Muertes_PN_ACUM[[#This Row],[10-06-2020]]</f>
        <v>0</v>
      </c>
    </row>
    <row r="137" spans="1:14">
      <c r="A137">
        <v>130306</v>
      </c>
      <c r="B137" s="2" t="s">
        <v>102</v>
      </c>
      <c r="C137" s="2" t="s">
        <v>222</v>
      </c>
      <c r="D137" s="2" t="s">
        <v>507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3">
        <f>+Muertes_PN_ACUM[[#This Row],[10-06-2020]]-Muertes_PN_ACUM[[#This Row],[09-06-2020]]</f>
        <v>0</v>
      </c>
      <c r="N137" s="13">
        <f>+Muertes_PN_ACUM[[#This Row],[11-06-2020]]-Muertes_PN_ACUM[[#This Row],[10-06-2020]]</f>
        <v>0</v>
      </c>
    </row>
    <row r="138" spans="1:14">
      <c r="A138">
        <v>30105</v>
      </c>
      <c r="B138" s="2" t="s">
        <v>144</v>
      </c>
      <c r="C138" s="2" t="s">
        <v>144</v>
      </c>
      <c r="D138" s="2" t="s">
        <v>508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3">
        <f>+Muertes_PN_ACUM[[#This Row],[10-06-2020]]-Muertes_PN_ACUM[[#This Row],[09-06-2020]]</f>
        <v>0</v>
      </c>
      <c r="N138" s="13">
        <f>+Muertes_PN_ACUM[[#This Row],[11-06-2020]]-Muertes_PN_ACUM[[#This Row],[10-06-2020]]</f>
        <v>0</v>
      </c>
    </row>
    <row r="139" spans="1:14" ht="24">
      <c r="A139">
        <v>110101</v>
      </c>
      <c r="B139" s="2" t="s">
        <v>188</v>
      </c>
      <c r="C139" s="2" t="s">
        <v>189</v>
      </c>
      <c r="D139" s="2" t="s">
        <v>207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3">
        <f>+Muertes_PN_ACUM[[#This Row],[10-06-2020]]-Muertes_PN_ACUM[[#This Row],[09-06-2020]]</f>
        <v>0</v>
      </c>
      <c r="N139" s="13">
        <f>+Muertes_PN_ACUM[[#This Row],[11-06-2020]]-Muertes_PN_ACUM[[#This Row],[10-06-2020]]</f>
        <v>0</v>
      </c>
    </row>
    <row r="140" spans="1:14">
      <c r="A140">
        <v>40603</v>
      </c>
      <c r="B140" s="2" t="s">
        <v>154</v>
      </c>
      <c r="C140" s="2" t="s">
        <v>171</v>
      </c>
      <c r="D140" s="2" t="s">
        <v>388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3">
        <f>+Muertes_PN_ACUM[[#This Row],[10-06-2020]]-Muertes_PN_ACUM[[#This Row],[09-06-2020]]</f>
        <v>0</v>
      </c>
      <c r="N140" s="13">
        <f>+Muertes_PN_ACUM[[#This Row],[11-06-2020]]-Muertes_PN_ACUM[[#This Row],[10-06-2020]]</f>
        <v>0</v>
      </c>
    </row>
    <row r="141" spans="1:14">
      <c r="A141">
        <v>10208</v>
      </c>
      <c r="B141" s="2" t="s">
        <v>163</v>
      </c>
      <c r="C141" s="2" t="s">
        <v>164</v>
      </c>
      <c r="D141" s="2" t="s">
        <v>509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3">
        <f>+Muertes_PN_ACUM[[#This Row],[10-06-2020]]-Muertes_PN_ACUM[[#This Row],[09-06-2020]]</f>
        <v>0</v>
      </c>
      <c r="N141" s="13">
        <f>+Muertes_PN_ACUM[[#This Row],[11-06-2020]]-Muertes_PN_ACUM[[#This Row],[10-06-2020]]</f>
        <v>0</v>
      </c>
    </row>
    <row r="142" spans="1:14">
      <c r="A142">
        <v>20603</v>
      </c>
      <c r="B142" s="2" t="s">
        <v>212</v>
      </c>
      <c r="C142" s="2" t="s">
        <v>213</v>
      </c>
      <c r="D142" s="2" t="s">
        <v>212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3">
        <f>+Muertes_PN_ACUM[[#This Row],[10-06-2020]]-Muertes_PN_ACUM[[#This Row],[09-06-2020]]</f>
        <v>0</v>
      </c>
      <c r="N142" s="13">
        <f>+Muertes_PN_ACUM[[#This Row],[11-06-2020]]-Muertes_PN_ACUM[[#This Row],[10-06-2020]]</f>
        <v>0</v>
      </c>
    </row>
    <row r="143" spans="1:14">
      <c r="A143">
        <v>30302</v>
      </c>
      <c r="B143" s="2" t="s">
        <v>144</v>
      </c>
      <c r="C143" s="2" t="s">
        <v>424</v>
      </c>
      <c r="D143" s="2" t="s">
        <v>510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3">
        <f>+Muertes_PN_ACUM[[#This Row],[10-06-2020]]-Muertes_PN_ACUM[[#This Row],[09-06-2020]]</f>
        <v>0</v>
      </c>
      <c r="N143" s="13">
        <f>+Muertes_PN_ACUM[[#This Row],[11-06-2020]]-Muertes_PN_ACUM[[#This Row],[10-06-2020]]</f>
        <v>0</v>
      </c>
    </row>
    <row r="144" spans="1:14">
      <c r="A144">
        <v>80507</v>
      </c>
      <c r="B144" s="2" t="s">
        <v>99</v>
      </c>
      <c r="C144" s="2" t="s">
        <v>134</v>
      </c>
      <c r="D144" s="2" t="s">
        <v>201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3">
        <f>+Muertes_PN_ACUM[[#This Row],[10-06-2020]]-Muertes_PN_ACUM[[#This Row],[09-06-2020]]</f>
        <v>0</v>
      </c>
      <c r="N144" s="13">
        <f>+Muertes_PN_ACUM[[#This Row],[11-06-2020]]-Muertes_PN_ACUM[[#This Row],[10-06-2020]]</f>
        <v>0</v>
      </c>
    </row>
    <row r="145" spans="1:14">
      <c r="A145">
        <v>50209</v>
      </c>
      <c r="B145" s="2" t="s">
        <v>151</v>
      </c>
      <c r="C145" s="2" t="s">
        <v>152</v>
      </c>
      <c r="D145" s="2" t="s">
        <v>211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3">
        <f>+Muertes_PN_ACUM[[#This Row],[10-06-2020]]-Muertes_PN_ACUM[[#This Row],[09-06-2020]]</f>
        <v>0</v>
      </c>
      <c r="N145" s="13">
        <f>+Muertes_PN_ACUM[[#This Row],[11-06-2020]]-Muertes_PN_ACUM[[#This Row],[10-06-2020]]</f>
        <v>0</v>
      </c>
    </row>
    <row r="146" spans="1:14">
      <c r="A146">
        <v>40303</v>
      </c>
      <c r="B146" s="2" t="s">
        <v>154</v>
      </c>
      <c r="C146" s="2" t="s">
        <v>253</v>
      </c>
      <c r="D146" s="2" t="s">
        <v>511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3">
        <f>+Muertes_PN_ACUM[[#This Row],[10-06-2020]]-Muertes_PN_ACUM[[#This Row],[09-06-2020]]</f>
        <v>0</v>
      </c>
      <c r="N146" s="13">
        <f>+Muertes_PN_ACUM[[#This Row],[11-06-2020]]-Muertes_PN_ACUM[[#This Row],[10-06-2020]]</f>
        <v>0</v>
      </c>
    </row>
    <row r="147" spans="1:14">
      <c r="A147">
        <v>70404</v>
      </c>
      <c r="B147" s="2" t="s">
        <v>268</v>
      </c>
      <c r="C147" s="2" t="s">
        <v>328</v>
      </c>
      <c r="D147" s="2" t="s">
        <v>389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3">
        <f>+Muertes_PN_ACUM[[#This Row],[10-06-2020]]-Muertes_PN_ACUM[[#This Row],[09-06-2020]]</f>
        <v>0</v>
      </c>
      <c r="N147" s="13">
        <f>+Muertes_PN_ACUM[[#This Row],[11-06-2020]]-Muertes_PN_ACUM[[#This Row],[10-06-2020]]</f>
        <v>0</v>
      </c>
    </row>
    <row r="148" spans="1:14">
      <c r="A148">
        <v>90503</v>
      </c>
      <c r="B148" s="2" t="s">
        <v>114</v>
      </c>
      <c r="C148" s="2" t="s">
        <v>308</v>
      </c>
      <c r="D148" s="2" t="s">
        <v>389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3">
        <f>+Muertes_PN_ACUM[[#This Row],[10-06-2020]]-Muertes_PN_ACUM[[#This Row],[09-06-2020]]</f>
        <v>0</v>
      </c>
      <c r="N148" s="13">
        <f>+Muertes_PN_ACUM[[#This Row],[11-06-2020]]-Muertes_PN_ACUM[[#This Row],[10-06-2020]]</f>
        <v>0</v>
      </c>
    </row>
    <row r="149" spans="1:14">
      <c r="A149">
        <v>90802</v>
      </c>
      <c r="B149" s="2" t="s">
        <v>114</v>
      </c>
      <c r="C149" s="2" t="s">
        <v>118</v>
      </c>
      <c r="D149" s="2" t="s">
        <v>512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3">
        <f>+Muertes_PN_ACUM[[#This Row],[10-06-2020]]-Muertes_PN_ACUM[[#This Row],[09-06-2020]]</f>
        <v>0</v>
      </c>
      <c r="N149" s="13">
        <f>+Muertes_PN_ACUM[[#This Row],[11-06-2020]]-Muertes_PN_ACUM[[#This Row],[10-06-2020]]</f>
        <v>0</v>
      </c>
    </row>
    <row r="150" spans="1:14">
      <c r="A150">
        <v>90607</v>
      </c>
      <c r="B150" s="2" t="s">
        <v>114</v>
      </c>
      <c r="C150" s="2" t="s">
        <v>302</v>
      </c>
      <c r="D150" s="2" t="s">
        <v>303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3">
        <f>+Muertes_PN_ACUM[[#This Row],[10-06-2020]]-Muertes_PN_ACUM[[#This Row],[09-06-2020]]</f>
        <v>0</v>
      </c>
      <c r="N150" s="13">
        <f>+Muertes_PN_ACUM[[#This Row],[11-06-2020]]-Muertes_PN_ACUM[[#This Row],[10-06-2020]]</f>
        <v>0</v>
      </c>
    </row>
    <row r="151" spans="1:14">
      <c r="A151">
        <v>30107</v>
      </c>
      <c r="B151" s="2" t="s">
        <v>144</v>
      </c>
      <c r="C151" s="2" t="s">
        <v>144</v>
      </c>
      <c r="D151" s="2" t="s">
        <v>148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3">
        <f>+Muertes_PN_ACUM[[#This Row],[10-06-2020]]-Muertes_PN_ACUM[[#This Row],[09-06-2020]]</f>
        <v>0</v>
      </c>
      <c r="N151" s="13">
        <f>+Muertes_PN_ACUM[[#This Row],[11-06-2020]]-Muertes_PN_ACUM[[#This Row],[10-06-2020]]</f>
        <v>0</v>
      </c>
    </row>
    <row r="152" spans="1:14">
      <c r="A152">
        <v>30115</v>
      </c>
      <c r="B152" s="2" t="s">
        <v>144</v>
      </c>
      <c r="C152" s="2" t="s">
        <v>144</v>
      </c>
      <c r="D152" s="2" t="s">
        <v>513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3">
        <f>+Muertes_PN_ACUM[[#This Row],[10-06-2020]]-Muertes_PN_ACUM[[#This Row],[09-06-2020]]</f>
        <v>0</v>
      </c>
      <c r="N152" s="13">
        <f>+Muertes_PN_ACUM[[#This Row],[11-06-2020]]-Muertes_PN_ACUM[[#This Row],[10-06-2020]]</f>
        <v>0</v>
      </c>
    </row>
    <row r="153" spans="1:14">
      <c r="A153">
        <v>30502</v>
      </c>
      <c r="B153" s="2" t="s">
        <v>144</v>
      </c>
      <c r="C153" s="2" t="s">
        <v>410</v>
      </c>
      <c r="D153" s="2" t="s">
        <v>514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3">
        <f>+Muertes_PN_ACUM[[#This Row],[10-06-2020]]-Muertes_PN_ACUM[[#This Row],[09-06-2020]]</f>
        <v>0</v>
      </c>
      <c r="N153" s="13">
        <f>+Muertes_PN_ACUM[[#This Row],[11-06-2020]]-Muertes_PN_ACUM[[#This Row],[10-06-2020]]</f>
        <v>0</v>
      </c>
    </row>
    <row r="154" spans="1:14">
      <c r="A154">
        <v>50314</v>
      </c>
      <c r="B154" s="2" t="s">
        <v>151</v>
      </c>
      <c r="C154" s="2" t="s">
        <v>181</v>
      </c>
      <c r="D154" s="2" t="s">
        <v>515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3">
        <f>+Muertes_PN_ACUM[[#This Row],[10-06-2020]]-Muertes_PN_ACUM[[#This Row],[09-06-2020]]</f>
        <v>0</v>
      </c>
      <c r="N154" s="13">
        <f>+Muertes_PN_ACUM[[#This Row],[11-06-2020]]-Muertes_PN_ACUM[[#This Row],[10-06-2020]]</f>
        <v>0</v>
      </c>
    </row>
    <row r="155" spans="1:14">
      <c r="A155">
        <v>41403</v>
      </c>
      <c r="B155" s="2" t="s">
        <v>154</v>
      </c>
      <c r="C155" s="2" t="s">
        <v>373</v>
      </c>
      <c r="D155" s="2" t="s">
        <v>516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3">
        <f>+Muertes_PN_ACUM[[#This Row],[10-06-2020]]-Muertes_PN_ACUM[[#This Row],[09-06-2020]]</f>
        <v>0</v>
      </c>
      <c r="N155" s="13">
        <f>+Muertes_PN_ACUM[[#This Row],[11-06-2020]]-Muertes_PN_ACUM[[#This Row],[10-06-2020]]</f>
        <v>0</v>
      </c>
    </row>
    <row r="156" spans="1:14">
      <c r="A156">
        <v>80805</v>
      </c>
      <c r="B156" s="2" t="s">
        <v>99</v>
      </c>
      <c r="C156" s="2" t="s">
        <v>99</v>
      </c>
      <c r="D156" s="2" t="s">
        <v>109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3">
        <f>+Muertes_PN_ACUM[[#This Row],[10-06-2020]]-Muertes_PN_ACUM[[#This Row],[09-06-2020]]</f>
        <v>0</v>
      </c>
      <c r="N156" s="13">
        <f>+Muertes_PN_ACUM[[#This Row],[11-06-2020]]-Muertes_PN_ACUM[[#This Row],[10-06-2020]]</f>
        <v>0</v>
      </c>
    </row>
    <row r="157" spans="1:14">
      <c r="A157">
        <v>40601</v>
      </c>
      <c r="B157" s="2" t="s">
        <v>154</v>
      </c>
      <c r="C157" s="2" t="s">
        <v>171</v>
      </c>
      <c r="D157" s="2" t="s">
        <v>172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3">
        <f>+Muertes_PN_ACUM[[#This Row],[10-06-2020]]-Muertes_PN_ACUM[[#This Row],[09-06-2020]]</f>
        <v>0</v>
      </c>
      <c r="N157" s="13">
        <f>+Muertes_PN_ACUM[[#This Row],[11-06-2020]]-Muertes_PN_ACUM[[#This Row],[10-06-2020]]</f>
        <v>0</v>
      </c>
    </row>
    <row r="158" spans="1:14">
      <c r="A158">
        <v>40611</v>
      </c>
      <c r="B158" s="2" t="s">
        <v>154</v>
      </c>
      <c r="C158" s="2" t="s">
        <v>171</v>
      </c>
      <c r="D158" s="2" t="s">
        <v>517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3">
        <f>+Muertes_PN_ACUM[[#This Row],[10-06-2020]]-Muertes_PN_ACUM[[#This Row],[09-06-2020]]</f>
        <v>0</v>
      </c>
      <c r="N158" s="13">
        <f>+Muertes_PN_ACUM[[#This Row],[11-06-2020]]-Muertes_PN_ACUM[[#This Row],[10-06-2020]]</f>
        <v>0</v>
      </c>
    </row>
    <row r="159" spans="1:14">
      <c r="A159" s="8">
        <v>40612</v>
      </c>
      <c r="B159" s="9" t="s">
        <v>154</v>
      </c>
      <c r="C159" s="9" t="s">
        <v>171</v>
      </c>
      <c r="D159" s="9" t="s">
        <v>518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3">
        <f>+Muertes_PN_ACUM[[#This Row],[10-06-2020]]-Muertes_PN_ACUM[[#This Row],[09-06-2020]]</f>
        <v>0</v>
      </c>
      <c r="N159" s="13">
        <f>+Muertes_PN_ACUM[[#This Row],[11-06-2020]]-Muertes_PN_ACUM[[#This Row],[10-06-2020]]</f>
        <v>0</v>
      </c>
    </row>
    <row r="160" spans="1:14">
      <c r="A160">
        <v>120313</v>
      </c>
      <c r="B160" s="2" t="s">
        <v>191</v>
      </c>
      <c r="C160" s="2" t="s">
        <v>380</v>
      </c>
      <c r="D160" s="2" t="s">
        <v>519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3">
        <f>+Muertes_PN_ACUM[[#This Row],[10-06-2020]]-Muertes_PN_ACUM[[#This Row],[09-06-2020]]</f>
        <v>0</v>
      </c>
      <c r="N160" s="13">
        <f>+Muertes_PN_ACUM[[#This Row],[11-06-2020]]-Muertes_PN_ACUM[[#This Row],[10-06-2020]]</f>
        <v>0</v>
      </c>
    </row>
    <row r="161" spans="1:14">
      <c r="A161">
        <v>120315</v>
      </c>
      <c r="B161" s="2" t="s">
        <v>191</v>
      </c>
      <c r="C161" s="2" t="s">
        <v>380</v>
      </c>
      <c r="D161" s="2" t="s">
        <v>520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3">
        <f>+Muertes_PN_ACUM[[#This Row],[10-06-2020]]-Muertes_PN_ACUM[[#This Row],[09-06-2020]]</f>
        <v>0</v>
      </c>
      <c r="N161" s="13">
        <f>+Muertes_PN_ACUM[[#This Row],[11-06-2020]]-Muertes_PN_ACUM[[#This Row],[10-06-2020]]</f>
        <v>0</v>
      </c>
    </row>
    <row r="162" spans="1:14">
      <c r="A162">
        <v>40102</v>
      </c>
      <c r="B162" s="2" t="s">
        <v>154</v>
      </c>
      <c r="C162" s="2" t="s">
        <v>155</v>
      </c>
      <c r="D162" s="2" t="s">
        <v>156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3">
        <f>+Muertes_PN_ACUM[[#This Row],[10-06-2020]]-Muertes_PN_ACUM[[#This Row],[09-06-2020]]</f>
        <v>0</v>
      </c>
      <c r="N162" s="13">
        <f>+Muertes_PN_ACUM[[#This Row],[11-06-2020]]-Muertes_PN_ACUM[[#This Row],[10-06-2020]]</f>
        <v>0</v>
      </c>
    </row>
    <row r="163" spans="1:14">
      <c r="A163">
        <v>40701</v>
      </c>
      <c r="B163" s="2" t="s">
        <v>154</v>
      </c>
      <c r="C163" s="2" t="s">
        <v>286</v>
      </c>
      <c r="D163" s="2" t="s">
        <v>287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3">
        <f>+Muertes_PN_ACUM[[#This Row],[10-06-2020]]-Muertes_PN_ACUM[[#This Row],[09-06-2020]]</f>
        <v>0</v>
      </c>
      <c r="N163" s="13">
        <f>+Muertes_PN_ACUM[[#This Row],[11-06-2020]]-Muertes_PN_ACUM[[#This Row],[10-06-2020]]</f>
        <v>0</v>
      </c>
    </row>
    <row r="164" spans="1:14">
      <c r="A164">
        <v>41007</v>
      </c>
      <c r="B164" s="2" t="s">
        <v>154</v>
      </c>
      <c r="C164" s="2" t="s">
        <v>339</v>
      </c>
      <c r="D164" s="2" t="s">
        <v>521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3">
        <f>+Muertes_PN_ACUM[[#This Row],[10-06-2020]]-Muertes_PN_ACUM[[#This Row],[09-06-2020]]</f>
        <v>0</v>
      </c>
      <c r="N164" s="13">
        <f>+Muertes_PN_ACUM[[#This Row],[11-06-2020]]-Muertes_PN_ACUM[[#This Row],[10-06-2020]]</f>
        <v>0</v>
      </c>
    </row>
    <row r="165" spans="1:14">
      <c r="A165">
        <v>80826</v>
      </c>
      <c r="B165" s="2" t="s">
        <v>99</v>
      </c>
      <c r="C165" s="2" t="s">
        <v>99</v>
      </c>
      <c r="D165" s="2" t="s">
        <v>137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3">
        <f>+Muertes_PN_ACUM[[#This Row],[10-06-2020]]-Muertes_PN_ACUM[[#This Row],[09-06-2020]]</f>
        <v>0</v>
      </c>
      <c r="N165" s="13">
        <f>+Muertes_PN_ACUM[[#This Row],[11-06-2020]]-Muertes_PN_ACUM[[#This Row],[10-06-2020]]</f>
        <v>0</v>
      </c>
    </row>
    <row r="166" spans="1:14">
      <c r="A166">
        <v>40702</v>
      </c>
      <c r="B166" s="2" t="s">
        <v>154</v>
      </c>
      <c r="C166" s="2" t="s">
        <v>286</v>
      </c>
      <c r="D166" s="2" t="s">
        <v>522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3">
        <f>+Muertes_PN_ACUM[[#This Row],[10-06-2020]]-Muertes_PN_ACUM[[#This Row],[09-06-2020]]</f>
        <v>0</v>
      </c>
      <c r="N166" s="13">
        <f>+Muertes_PN_ACUM[[#This Row],[11-06-2020]]-Muertes_PN_ACUM[[#This Row],[10-06-2020]]</f>
        <v>0</v>
      </c>
    </row>
    <row r="167" spans="1:14">
      <c r="A167">
        <v>91010</v>
      </c>
      <c r="B167" s="2" t="s">
        <v>114</v>
      </c>
      <c r="C167" s="2" t="s">
        <v>115</v>
      </c>
      <c r="D167" s="2" t="s">
        <v>261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3">
        <f>+Muertes_PN_ACUM[[#This Row],[10-06-2020]]-Muertes_PN_ACUM[[#This Row],[09-06-2020]]</f>
        <v>0</v>
      </c>
      <c r="N167" s="13">
        <f>+Muertes_PN_ACUM[[#This Row],[11-06-2020]]-Muertes_PN_ACUM[[#This Row],[10-06-2020]]</f>
        <v>0</v>
      </c>
    </row>
    <row r="168" spans="1:14">
      <c r="A168">
        <v>90903</v>
      </c>
      <c r="B168" s="2" t="s">
        <v>114</v>
      </c>
      <c r="C168" s="2" t="s">
        <v>181</v>
      </c>
      <c r="D168" s="2" t="s">
        <v>523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3">
        <f>+Muertes_PN_ACUM[[#This Row],[10-06-2020]]-Muertes_PN_ACUM[[#This Row],[09-06-2020]]</f>
        <v>0</v>
      </c>
      <c r="N168" s="13">
        <f>+Muertes_PN_ACUM[[#This Row],[11-06-2020]]-Muertes_PN_ACUM[[#This Row],[10-06-2020]]</f>
        <v>0</v>
      </c>
    </row>
    <row r="169" spans="1:14">
      <c r="A169">
        <v>130705</v>
      </c>
      <c r="B169" s="2" t="s">
        <v>102</v>
      </c>
      <c r="C169" s="2" t="s">
        <v>138</v>
      </c>
      <c r="D169" s="2" t="s">
        <v>203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3">
        <f>+Muertes_PN_ACUM[[#This Row],[10-06-2020]]-Muertes_PN_ACUM[[#This Row],[09-06-2020]]</f>
        <v>0</v>
      </c>
      <c r="N169" s="13">
        <f>+Muertes_PN_ACUM[[#This Row],[11-06-2020]]-Muertes_PN_ACUM[[#This Row],[10-06-2020]]</f>
        <v>0</v>
      </c>
    </row>
    <row r="170" spans="1:14">
      <c r="A170">
        <v>90307</v>
      </c>
      <c r="B170" s="2" t="s">
        <v>114</v>
      </c>
      <c r="C170" s="2" t="s">
        <v>284</v>
      </c>
      <c r="D170" s="2" t="s">
        <v>524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3">
        <f>+Muertes_PN_ACUM[[#This Row],[10-06-2020]]-Muertes_PN_ACUM[[#This Row],[09-06-2020]]</f>
        <v>0</v>
      </c>
      <c r="N170" s="13">
        <f>+Muertes_PN_ACUM[[#This Row],[11-06-2020]]-Muertes_PN_ACUM[[#This Row],[10-06-2020]]</f>
        <v>0</v>
      </c>
    </row>
    <row r="171" spans="1:14">
      <c r="A171">
        <v>120505</v>
      </c>
      <c r="B171" s="2" t="s">
        <v>191</v>
      </c>
      <c r="C171" s="2" t="s">
        <v>447</v>
      </c>
      <c r="D171" s="2" t="s">
        <v>525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3">
        <f>+Muertes_PN_ACUM[[#This Row],[10-06-2020]]-Muertes_PN_ACUM[[#This Row],[09-06-2020]]</f>
        <v>0</v>
      </c>
      <c r="N171" s="13">
        <f>+Muertes_PN_ACUM[[#This Row],[11-06-2020]]-Muertes_PN_ACUM[[#This Row],[10-06-2020]]</f>
        <v>0</v>
      </c>
    </row>
    <row r="172" spans="1:14">
      <c r="A172">
        <v>60604</v>
      </c>
      <c r="B172" s="2" t="s">
        <v>158</v>
      </c>
      <c r="C172" s="2" t="s">
        <v>342</v>
      </c>
      <c r="D172" s="2" t="s">
        <v>343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3">
        <f>+Muertes_PN_ACUM[[#This Row],[10-06-2020]]-Muertes_PN_ACUM[[#This Row],[09-06-2020]]</f>
        <v>0</v>
      </c>
      <c r="N172" s="13">
        <f>+Muertes_PN_ACUM[[#This Row],[11-06-2020]]-Muertes_PN_ACUM[[#This Row],[10-06-2020]]</f>
        <v>0</v>
      </c>
    </row>
    <row r="173" spans="1:14">
      <c r="A173">
        <v>90102</v>
      </c>
      <c r="B173" s="2" t="s">
        <v>114</v>
      </c>
      <c r="C173" s="2" t="s">
        <v>197</v>
      </c>
      <c r="D173" s="2" t="s">
        <v>390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3">
        <f>+Muertes_PN_ACUM[[#This Row],[10-06-2020]]-Muertes_PN_ACUM[[#This Row],[09-06-2020]]</f>
        <v>0</v>
      </c>
      <c r="N173" s="13">
        <f>+Muertes_PN_ACUM[[#This Row],[11-06-2020]]-Muertes_PN_ACUM[[#This Row],[10-06-2020]]</f>
        <v>0</v>
      </c>
    </row>
    <row r="174" spans="1:14">
      <c r="A174">
        <v>70704</v>
      </c>
      <c r="B174" s="2" t="s">
        <v>268</v>
      </c>
      <c r="C174" s="2" t="s">
        <v>453</v>
      </c>
      <c r="D174" s="2" t="s">
        <v>526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3">
        <f>+Muertes_PN_ACUM[[#This Row],[10-06-2020]]-Muertes_PN_ACUM[[#This Row],[09-06-2020]]</f>
        <v>0</v>
      </c>
      <c r="N174" s="13">
        <f>+Muertes_PN_ACUM[[#This Row],[11-06-2020]]-Muertes_PN_ACUM[[#This Row],[10-06-2020]]</f>
        <v>0</v>
      </c>
    </row>
    <row r="175" spans="1:14">
      <c r="A175">
        <v>40513</v>
      </c>
      <c r="B175" s="2" t="s">
        <v>154</v>
      </c>
      <c r="C175" s="2" t="s">
        <v>236</v>
      </c>
      <c r="D175" s="2" t="s">
        <v>527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3">
        <f>+Muertes_PN_ACUM[[#This Row],[10-06-2020]]-Muertes_PN_ACUM[[#This Row],[09-06-2020]]</f>
        <v>0</v>
      </c>
      <c r="N175" s="13">
        <f>+Muertes_PN_ACUM[[#This Row],[11-06-2020]]-Muertes_PN_ACUM[[#This Row],[10-06-2020]]</f>
        <v>0</v>
      </c>
    </row>
    <row r="176" spans="1:14">
      <c r="A176">
        <v>70705</v>
      </c>
      <c r="B176" s="2" t="s">
        <v>268</v>
      </c>
      <c r="C176" s="2" t="s">
        <v>453</v>
      </c>
      <c r="D176" s="2" t="s">
        <v>528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3">
        <f>+Muertes_PN_ACUM[[#This Row],[10-06-2020]]-Muertes_PN_ACUM[[#This Row],[09-06-2020]]</f>
        <v>0</v>
      </c>
      <c r="N176" s="13">
        <f>+Muertes_PN_ACUM[[#This Row],[11-06-2020]]-Muertes_PN_ACUM[[#This Row],[10-06-2020]]</f>
        <v>0</v>
      </c>
    </row>
    <row r="177" spans="1:14">
      <c r="A177">
        <v>91203</v>
      </c>
      <c r="B177" s="2" t="s">
        <v>114</v>
      </c>
      <c r="C177" s="2" t="s">
        <v>242</v>
      </c>
      <c r="D177" s="2" t="s">
        <v>528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3">
        <f>+Muertes_PN_ACUM[[#This Row],[10-06-2020]]-Muertes_PN_ACUM[[#This Row],[09-06-2020]]</f>
        <v>0</v>
      </c>
      <c r="N177" s="13">
        <f>+Muertes_PN_ACUM[[#This Row],[11-06-2020]]-Muertes_PN_ACUM[[#This Row],[10-06-2020]]</f>
        <v>0</v>
      </c>
    </row>
    <row r="178" spans="1:14">
      <c r="A178">
        <v>130307</v>
      </c>
      <c r="B178" s="2" t="s">
        <v>102</v>
      </c>
      <c r="C178" s="2" t="s">
        <v>222</v>
      </c>
      <c r="D178" s="2" t="s">
        <v>528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3">
        <f>+Muertes_PN_ACUM[[#This Row],[10-06-2020]]-Muertes_PN_ACUM[[#This Row],[09-06-2020]]</f>
        <v>0</v>
      </c>
      <c r="N178" s="13">
        <f>+Muertes_PN_ACUM[[#This Row],[11-06-2020]]-Muertes_PN_ACUM[[#This Row],[10-06-2020]]</f>
        <v>0</v>
      </c>
    </row>
    <row r="179" spans="1:14">
      <c r="A179">
        <v>60303</v>
      </c>
      <c r="B179" s="2" t="s">
        <v>158</v>
      </c>
      <c r="C179" s="2" t="s">
        <v>406</v>
      </c>
      <c r="D179" s="2" t="s">
        <v>529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3">
        <f>+Muertes_PN_ACUM[[#This Row],[10-06-2020]]-Muertes_PN_ACUM[[#This Row],[09-06-2020]]</f>
        <v>0</v>
      </c>
      <c r="N179" s="13">
        <f>+Muertes_PN_ACUM[[#This Row],[11-06-2020]]-Muertes_PN_ACUM[[#This Row],[10-06-2020]]</f>
        <v>0</v>
      </c>
    </row>
    <row r="180" spans="1:14">
      <c r="A180">
        <v>70602</v>
      </c>
      <c r="B180" s="2" t="s">
        <v>268</v>
      </c>
      <c r="C180" s="2" t="s">
        <v>248</v>
      </c>
      <c r="D180" s="2" t="s">
        <v>530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3">
        <f>+Muertes_PN_ACUM[[#This Row],[10-06-2020]]-Muertes_PN_ACUM[[#This Row],[09-06-2020]]</f>
        <v>0</v>
      </c>
      <c r="N180" s="13">
        <f>+Muertes_PN_ACUM[[#This Row],[11-06-2020]]-Muertes_PN_ACUM[[#This Row],[10-06-2020]]</f>
        <v>0</v>
      </c>
    </row>
    <row r="181" spans="1:14">
      <c r="A181">
        <v>20403</v>
      </c>
      <c r="B181" s="2" t="s">
        <v>212</v>
      </c>
      <c r="C181" s="2" t="s">
        <v>249</v>
      </c>
      <c r="D181" s="2" t="s">
        <v>531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3">
        <f>+Muertes_PN_ACUM[[#This Row],[10-06-2020]]-Muertes_PN_ACUM[[#This Row],[09-06-2020]]</f>
        <v>0</v>
      </c>
      <c r="N181" s="13">
        <f>+Muertes_PN_ACUM[[#This Row],[11-06-2020]]-Muertes_PN_ACUM[[#This Row],[10-06-2020]]</f>
        <v>0</v>
      </c>
    </row>
    <row r="182" spans="1:14">
      <c r="A182">
        <v>60302</v>
      </c>
      <c r="B182" s="2" t="s">
        <v>158</v>
      </c>
      <c r="C182" s="2" t="s">
        <v>406</v>
      </c>
      <c r="D182" s="2" t="s">
        <v>532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3">
        <f>+Muertes_PN_ACUM[[#This Row],[10-06-2020]]-Muertes_PN_ACUM[[#This Row],[09-06-2020]]</f>
        <v>0</v>
      </c>
      <c r="N182" s="13">
        <f>+Muertes_PN_ACUM[[#This Row],[11-06-2020]]-Muertes_PN_ACUM[[#This Row],[10-06-2020]]</f>
        <v>0</v>
      </c>
    </row>
    <row r="183" spans="1:14">
      <c r="A183">
        <v>70204</v>
      </c>
      <c r="B183" s="2" t="s">
        <v>268</v>
      </c>
      <c r="C183" s="2" t="s">
        <v>348</v>
      </c>
      <c r="D183" s="2" t="s">
        <v>533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3">
        <f>+Muertes_PN_ACUM[[#This Row],[10-06-2020]]-Muertes_PN_ACUM[[#This Row],[09-06-2020]]</f>
        <v>0</v>
      </c>
      <c r="N183" s="13">
        <f>+Muertes_PN_ACUM[[#This Row],[11-06-2020]]-Muertes_PN_ACUM[[#This Row],[10-06-2020]]</f>
        <v>0</v>
      </c>
    </row>
    <row r="184" spans="1:14">
      <c r="A184">
        <v>60304</v>
      </c>
      <c r="B184" s="2" t="s">
        <v>158</v>
      </c>
      <c r="C184" s="2" t="s">
        <v>406</v>
      </c>
      <c r="D184" s="2" t="s">
        <v>534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3">
        <f>+Muertes_PN_ACUM[[#This Row],[10-06-2020]]-Muertes_PN_ACUM[[#This Row],[09-06-2020]]</f>
        <v>0</v>
      </c>
      <c r="N184" s="13">
        <f>+Muertes_PN_ACUM[[#This Row],[11-06-2020]]-Muertes_PN_ACUM[[#This Row],[10-06-2020]]</f>
        <v>0</v>
      </c>
    </row>
    <row r="185" spans="1:14">
      <c r="A185">
        <v>70406</v>
      </c>
      <c r="B185" s="2" t="s">
        <v>268</v>
      </c>
      <c r="C185" s="2" t="s">
        <v>328</v>
      </c>
      <c r="D185" s="2" t="s">
        <v>534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3">
        <f>+Muertes_PN_ACUM[[#This Row],[10-06-2020]]-Muertes_PN_ACUM[[#This Row],[09-06-2020]]</f>
        <v>0</v>
      </c>
      <c r="N185" s="13">
        <f>+Muertes_PN_ACUM[[#This Row],[11-06-2020]]-Muertes_PN_ACUM[[#This Row],[10-06-2020]]</f>
        <v>0</v>
      </c>
    </row>
    <row r="186" spans="1:14">
      <c r="A186">
        <v>20203</v>
      </c>
      <c r="B186" s="2" t="s">
        <v>212</v>
      </c>
      <c r="C186" s="2" t="s">
        <v>217</v>
      </c>
      <c r="D186" s="2" t="s">
        <v>391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3">
        <f>+Muertes_PN_ACUM[[#This Row],[10-06-2020]]-Muertes_PN_ACUM[[#This Row],[09-06-2020]]</f>
        <v>0</v>
      </c>
      <c r="N186" s="13">
        <f>+Muertes_PN_ACUM[[#This Row],[11-06-2020]]-Muertes_PN_ACUM[[#This Row],[10-06-2020]]</f>
        <v>0</v>
      </c>
    </row>
    <row r="187" spans="1:14">
      <c r="A187">
        <v>80802</v>
      </c>
      <c r="B187" s="2" t="s">
        <v>99</v>
      </c>
      <c r="C187" s="2" t="s">
        <v>99</v>
      </c>
      <c r="D187" s="2" t="s">
        <v>112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3">
        <f>+Muertes_PN_ACUM[[#This Row],[10-06-2020]]-Muertes_PN_ACUM[[#This Row],[09-06-2020]]</f>
        <v>0</v>
      </c>
      <c r="N187" s="13">
        <f>+Muertes_PN_ACUM[[#This Row],[11-06-2020]]-Muertes_PN_ACUM[[#This Row],[10-06-2020]]</f>
        <v>0</v>
      </c>
    </row>
    <row r="188" spans="1:14">
      <c r="A188">
        <v>60606</v>
      </c>
      <c r="B188" s="2" t="s">
        <v>158</v>
      </c>
      <c r="C188" s="2" t="s">
        <v>342</v>
      </c>
      <c r="D188" s="2" t="s">
        <v>392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3">
        <f>+Muertes_PN_ACUM[[#This Row],[10-06-2020]]-Muertes_PN_ACUM[[#This Row],[09-06-2020]]</f>
        <v>0</v>
      </c>
      <c r="N188" s="13">
        <f>+Muertes_PN_ACUM[[#This Row],[11-06-2020]]-Muertes_PN_ACUM[[#This Row],[10-06-2020]]</f>
        <v>0</v>
      </c>
    </row>
    <row r="189" spans="1:14">
      <c r="A189">
        <v>70205</v>
      </c>
      <c r="B189" s="2" t="s">
        <v>268</v>
      </c>
      <c r="C189" s="2" t="s">
        <v>348</v>
      </c>
      <c r="D189" s="2" t="s">
        <v>535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3">
        <f>+Muertes_PN_ACUM[[#This Row],[10-06-2020]]-Muertes_PN_ACUM[[#This Row],[09-06-2020]]</f>
        <v>0</v>
      </c>
      <c r="N189" s="13">
        <f>+Muertes_PN_ACUM[[#This Row],[11-06-2020]]-Muertes_PN_ACUM[[#This Row],[10-06-2020]]</f>
        <v>0</v>
      </c>
    </row>
    <row r="190" spans="1:14">
      <c r="A190">
        <v>90204</v>
      </c>
      <c r="B190" s="2" t="s">
        <v>114</v>
      </c>
      <c r="C190" s="2" t="s">
        <v>435</v>
      </c>
      <c r="D190" s="2" t="s">
        <v>536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3">
        <f>+Muertes_PN_ACUM[[#This Row],[10-06-2020]]-Muertes_PN_ACUM[[#This Row],[09-06-2020]]</f>
        <v>0</v>
      </c>
      <c r="N190" s="13">
        <f>+Muertes_PN_ACUM[[#This Row],[11-06-2020]]-Muertes_PN_ACUM[[#This Row],[10-06-2020]]</f>
        <v>0</v>
      </c>
    </row>
    <row r="191" spans="1:14">
      <c r="A191">
        <v>20605</v>
      </c>
      <c r="B191" s="2" t="s">
        <v>212</v>
      </c>
      <c r="C191" s="2" t="s">
        <v>213</v>
      </c>
      <c r="D191" s="2" t="s">
        <v>174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3">
        <f>+Muertes_PN_ACUM[[#This Row],[10-06-2020]]-Muertes_PN_ACUM[[#This Row],[09-06-2020]]</f>
        <v>0</v>
      </c>
      <c r="N191" s="13">
        <f>+Muertes_PN_ACUM[[#This Row],[11-06-2020]]-Muertes_PN_ACUM[[#This Row],[10-06-2020]]</f>
        <v>0</v>
      </c>
    </row>
    <row r="192" spans="1:14">
      <c r="A192">
        <v>130706</v>
      </c>
      <c r="B192" s="2" t="s">
        <v>102</v>
      </c>
      <c r="C192" s="2" t="s">
        <v>138</v>
      </c>
      <c r="D192" s="2" t="s">
        <v>174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3">
        <f>+Muertes_PN_ACUM[[#This Row],[10-06-2020]]-Muertes_PN_ACUM[[#This Row],[09-06-2020]]</f>
        <v>0</v>
      </c>
      <c r="N192" s="13">
        <f>+Muertes_PN_ACUM[[#This Row],[11-06-2020]]-Muertes_PN_ACUM[[#This Row],[10-06-2020]]</f>
        <v>0</v>
      </c>
    </row>
    <row r="193" spans="1:14">
      <c r="A193">
        <v>20502</v>
      </c>
      <c r="B193" s="2" t="s">
        <v>212</v>
      </c>
      <c r="C193" s="2" t="s">
        <v>357</v>
      </c>
      <c r="D193" s="2" t="s">
        <v>537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3">
        <f>+Muertes_PN_ACUM[[#This Row],[10-06-2020]]-Muertes_PN_ACUM[[#This Row],[09-06-2020]]</f>
        <v>0</v>
      </c>
      <c r="N193" s="13">
        <f>+Muertes_PN_ACUM[[#This Row],[11-06-2020]]-Muertes_PN_ACUM[[#This Row],[10-06-2020]]</f>
        <v>0</v>
      </c>
    </row>
    <row r="194" spans="1:14">
      <c r="A194">
        <v>70706</v>
      </c>
      <c r="B194" s="2" t="s">
        <v>268</v>
      </c>
      <c r="C194" s="2" t="s">
        <v>453</v>
      </c>
      <c r="D194" s="2" t="s">
        <v>538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3">
        <f>+Muertes_PN_ACUM[[#This Row],[10-06-2020]]-Muertes_PN_ACUM[[#This Row],[09-06-2020]]</f>
        <v>0</v>
      </c>
      <c r="N194" s="13">
        <f>+Muertes_PN_ACUM[[#This Row],[11-06-2020]]-Muertes_PN_ACUM[[#This Row],[10-06-2020]]</f>
        <v>0</v>
      </c>
    </row>
    <row r="195" spans="1:14">
      <c r="A195">
        <v>20102</v>
      </c>
      <c r="B195" s="2" t="s">
        <v>212</v>
      </c>
      <c r="C195" s="2" t="s">
        <v>219</v>
      </c>
      <c r="D195" s="2" t="s">
        <v>539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3">
        <f>+Muertes_PN_ACUM[[#This Row],[10-06-2020]]-Muertes_PN_ACUM[[#This Row],[09-06-2020]]</f>
        <v>0</v>
      </c>
      <c r="N195" s="13">
        <f>+Muertes_PN_ACUM[[#This Row],[11-06-2020]]-Muertes_PN_ACUM[[#This Row],[10-06-2020]]</f>
        <v>0</v>
      </c>
    </row>
    <row r="196" spans="1:14">
      <c r="A196">
        <v>41304</v>
      </c>
      <c r="B196" s="2" t="s">
        <v>154</v>
      </c>
      <c r="C196" s="2" t="s">
        <v>441</v>
      </c>
      <c r="D196" s="2" t="s">
        <v>539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3">
        <f>+Muertes_PN_ACUM[[#This Row],[10-06-2020]]-Muertes_PN_ACUM[[#This Row],[09-06-2020]]</f>
        <v>0</v>
      </c>
      <c r="N196" s="13">
        <f>+Muertes_PN_ACUM[[#This Row],[11-06-2020]]-Muertes_PN_ACUM[[#This Row],[10-06-2020]]</f>
        <v>0</v>
      </c>
    </row>
    <row r="197" spans="1:14">
      <c r="A197">
        <v>90904</v>
      </c>
      <c r="B197" s="2" t="s">
        <v>114</v>
      </c>
      <c r="C197" s="2" t="s">
        <v>181</v>
      </c>
      <c r="D197" s="2" t="s">
        <v>540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3">
        <f>+Muertes_PN_ACUM[[#This Row],[10-06-2020]]-Muertes_PN_ACUM[[#This Row],[09-06-2020]]</f>
        <v>0</v>
      </c>
      <c r="N197" s="13">
        <f>+Muertes_PN_ACUM[[#This Row],[11-06-2020]]-Muertes_PN_ACUM[[#This Row],[10-06-2020]]</f>
        <v>0</v>
      </c>
    </row>
    <row r="198" spans="1:14">
      <c r="A198">
        <v>70315</v>
      </c>
      <c r="B198" s="2" t="s">
        <v>268</v>
      </c>
      <c r="C198" s="2" t="s">
        <v>268</v>
      </c>
      <c r="D198" s="2" t="s">
        <v>393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3">
        <f>+Muertes_PN_ACUM[[#This Row],[10-06-2020]]-Muertes_PN_ACUM[[#This Row],[09-06-2020]]</f>
        <v>0</v>
      </c>
      <c r="N198" s="13">
        <f>+Muertes_PN_ACUM[[#This Row],[11-06-2020]]-Muertes_PN_ACUM[[#This Row],[10-06-2020]]</f>
        <v>0</v>
      </c>
    </row>
    <row r="199" spans="1:14">
      <c r="A199">
        <v>10206</v>
      </c>
      <c r="B199" s="2" t="s">
        <v>163</v>
      </c>
      <c r="C199" s="2" t="s">
        <v>164</v>
      </c>
      <c r="D199" s="2" t="s">
        <v>175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3">
        <f>+Muertes_PN_ACUM[[#This Row],[10-06-2020]]-Muertes_PN_ACUM[[#This Row],[09-06-2020]]</f>
        <v>0</v>
      </c>
      <c r="N199" s="13">
        <f>+Muertes_PN_ACUM[[#This Row],[11-06-2020]]-Muertes_PN_ACUM[[#This Row],[10-06-2020]]</f>
        <v>0</v>
      </c>
    </row>
    <row r="200" spans="1:14">
      <c r="A200">
        <v>70102</v>
      </c>
      <c r="B200" s="2" t="s">
        <v>268</v>
      </c>
      <c r="C200" s="2" t="s">
        <v>400</v>
      </c>
      <c r="D200" s="2" t="s">
        <v>541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3">
        <f>+Muertes_PN_ACUM[[#This Row],[10-06-2020]]-Muertes_PN_ACUM[[#This Row],[09-06-2020]]</f>
        <v>0</v>
      </c>
      <c r="N200" s="13">
        <f>+Muertes_PN_ACUM[[#This Row],[11-06-2020]]-Muertes_PN_ACUM[[#This Row],[10-06-2020]]</f>
        <v>0</v>
      </c>
    </row>
    <row r="201" spans="1:14">
      <c r="A201">
        <v>130902</v>
      </c>
      <c r="B201" s="2" t="s">
        <v>102</v>
      </c>
      <c r="C201" s="2" t="s">
        <v>322</v>
      </c>
      <c r="D201" s="2" t="s">
        <v>542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3">
        <f>+Muertes_PN_ACUM[[#This Row],[10-06-2020]]-Muertes_PN_ACUM[[#This Row],[09-06-2020]]</f>
        <v>0</v>
      </c>
      <c r="N201" s="13">
        <f>+Muertes_PN_ACUM[[#This Row],[11-06-2020]]-Muertes_PN_ACUM[[#This Row],[10-06-2020]]</f>
        <v>0</v>
      </c>
    </row>
    <row r="202" spans="1:14">
      <c r="A202">
        <v>30203</v>
      </c>
      <c r="B202" s="2" t="s">
        <v>144</v>
      </c>
      <c r="C202" s="2" t="s">
        <v>414</v>
      </c>
      <c r="D202" s="2" t="s">
        <v>543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3">
        <f>+Muertes_PN_ACUM[[#This Row],[10-06-2020]]-Muertes_PN_ACUM[[#This Row],[09-06-2020]]</f>
        <v>0</v>
      </c>
      <c r="N202" s="13">
        <f>+Muertes_PN_ACUM[[#This Row],[11-06-2020]]-Muertes_PN_ACUM[[#This Row],[10-06-2020]]</f>
        <v>0</v>
      </c>
    </row>
    <row r="203" spans="1:14">
      <c r="A203">
        <v>30303</v>
      </c>
      <c r="B203" s="2" t="s">
        <v>144</v>
      </c>
      <c r="C203" s="2" t="s">
        <v>424</v>
      </c>
      <c r="D203" s="2" t="s">
        <v>544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3">
        <f>+Muertes_PN_ACUM[[#This Row],[10-06-2020]]-Muertes_PN_ACUM[[#This Row],[09-06-2020]]</f>
        <v>0</v>
      </c>
      <c r="N203" s="13">
        <f>+Muertes_PN_ACUM[[#This Row],[11-06-2020]]-Muertes_PN_ACUM[[#This Row],[10-06-2020]]</f>
        <v>0</v>
      </c>
    </row>
    <row r="204" spans="1:14">
      <c r="A204">
        <v>70302</v>
      </c>
      <c r="B204" s="2" t="s">
        <v>268</v>
      </c>
      <c r="C204" s="2" t="s">
        <v>268</v>
      </c>
      <c r="D204" s="2" t="s">
        <v>544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3">
        <f>+Muertes_PN_ACUM[[#This Row],[10-06-2020]]-Muertes_PN_ACUM[[#This Row],[09-06-2020]]</f>
        <v>0</v>
      </c>
      <c r="N204" s="13">
        <f>+Muertes_PN_ACUM[[#This Row],[11-06-2020]]-Muertes_PN_ACUM[[#This Row],[10-06-2020]]</f>
        <v>0</v>
      </c>
    </row>
    <row r="205" spans="1:14">
      <c r="A205">
        <v>20302</v>
      </c>
      <c r="B205" s="2" t="s">
        <v>212</v>
      </c>
      <c r="C205" s="2" t="s">
        <v>245</v>
      </c>
      <c r="D205" s="2" t="s">
        <v>344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3">
        <f>+Muertes_PN_ACUM[[#This Row],[10-06-2020]]-Muertes_PN_ACUM[[#This Row],[09-06-2020]]</f>
        <v>0</v>
      </c>
      <c r="N205" s="13">
        <f>+Muertes_PN_ACUM[[#This Row],[11-06-2020]]-Muertes_PN_ACUM[[#This Row],[10-06-2020]]</f>
        <v>0</v>
      </c>
    </row>
    <row r="206" spans="1:14">
      <c r="A206">
        <v>70109</v>
      </c>
      <c r="B206" s="2" t="s">
        <v>268</v>
      </c>
      <c r="C206" s="2" t="s">
        <v>400</v>
      </c>
      <c r="D206" s="2" t="s">
        <v>545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3">
        <f>+Muertes_PN_ACUM[[#This Row],[10-06-2020]]-Muertes_PN_ACUM[[#This Row],[09-06-2020]]</f>
        <v>0</v>
      </c>
      <c r="N206" s="13">
        <f>+Muertes_PN_ACUM[[#This Row],[11-06-2020]]-Muertes_PN_ACUM[[#This Row],[10-06-2020]]</f>
        <v>0</v>
      </c>
    </row>
    <row r="207" spans="1:14">
      <c r="A207">
        <v>20108</v>
      </c>
      <c r="B207" s="2" t="s">
        <v>212</v>
      </c>
      <c r="C207" s="2" t="s">
        <v>219</v>
      </c>
      <c r="D207" s="2" t="s">
        <v>546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3">
        <f>+Muertes_PN_ACUM[[#This Row],[10-06-2020]]-Muertes_PN_ACUM[[#This Row],[09-06-2020]]</f>
        <v>0</v>
      </c>
      <c r="N207" s="13">
        <f>+Muertes_PN_ACUM[[#This Row],[11-06-2020]]-Muertes_PN_ACUM[[#This Row],[10-06-2020]]</f>
        <v>0</v>
      </c>
    </row>
    <row r="208" spans="1:14">
      <c r="A208">
        <v>90407</v>
      </c>
      <c r="B208" s="2" t="s">
        <v>114</v>
      </c>
      <c r="C208" s="2" t="s">
        <v>238</v>
      </c>
      <c r="D208" s="2" t="s">
        <v>323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3">
        <f>+Muertes_PN_ACUM[[#This Row],[10-06-2020]]-Muertes_PN_ACUM[[#This Row],[09-06-2020]]</f>
        <v>0</v>
      </c>
      <c r="N208" s="13">
        <f>+Muertes_PN_ACUM[[#This Row],[11-06-2020]]-Muertes_PN_ACUM[[#This Row],[10-06-2020]]</f>
        <v>0</v>
      </c>
    </row>
    <row r="209" spans="1:14">
      <c r="A209">
        <v>130903</v>
      </c>
      <c r="B209" s="2" t="s">
        <v>102</v>
      </c>
      <c r="C209" s="2" t="s">
        <v>322</v>
      </c>
      <c r="D209" s="2" t="s">
        <v>323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3">
        <f>+Muertes_PN_ACUM[[#This Row],[10-06-2020]]-Muertes_PN_ACUM[[#This Row],[09-06-2020]]</f>
        <v>0</v>
      </c>
      <c r="N209" s="13">
        <f>+Muertes_PN_ACUM[[#This Row],[11-06-2020]]-Muertes_PN_ACUM[[#This Row],[10-06-2020]]</f>
        <v>0</v>
      </c>
    </row>
    <row r="210" spans="1:14">
      <c r="A210">
        <v>130406</v>
      </c>
      <c r="B210" s="2" t="s">
        <v>102</v>
      </c>
      <c r="C210" s="2" t="s">
        <v>259</v>
      </c>
      <c r="D210" s="2" t="s">
        <v>547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3">
        <f>+Muertes_PN_ACUM[[#This Row],[10-06-2020]]-Muertes_PN_ACUM[[#This Row],[09-06-2020]]</f>
        <v>0</v>
      </c>
      <c r="N210" s="13">
        <f>+Muertes_PN_ACUM[[#This Row],[11-06-2020]]-Muertes_PN_ACUM[[#This Row],[10-06-2020]]</f>
        <v>0</v>
      </c>
    </row>
    <row r="211" spans="1:14">
      <c r="A211">
        <v>60704</v>
      </c>
      <c r="B211" s="2" t="s">
        <v>158</v>
      </c>
      <c r="C211" s="2" t="s">
        <v>353</v>
      </c>
      <c r="D211" s="2" t="s">
        <v>548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3">
        <f>+Muertes_PN_ACUM[[#This Row],[10-06-2020]]-Muertes_PN_ACUM[[#This Row],[09-06-2020]]</f>
        <v>0</v>
      </c>
      <c r="N211" s="13">
        <f>+Muertes_PN_ACUM[[#This Row],[11-06-2020]]-Muertes_PN_ACUM[[#This Row],[10-06-2020]]</f>
        <v>0</v>
      </c>
    </row>
    <row r="212" spans="1:14">
      <c r="A212">
        <v>80504</v>
      </c>
      <c r="B212" s="2" t="s">
        <v>99</v>
      </c>
      <c r="C212" s="2" t="s">
        <v>134</v>
      </c>
      <c r="D212" s="2" t="s">
        <v>394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3">
        <f>+Muertes_PN_ACUM[[#This Row],[10-06-2020]]-Muertes_PN_ACUM[[#This Row],[09-06-2020]]</f>
        <v>0</v>
      </c>
      <c r="N212" s="13">
        <f>+Muertes_PN_ACUM[[#This Row],[11-06-2020]]-Muertes_PN_ACUM[[#This Row],[10-06-2020]]</f>
        <v>0</v>
      </c>
    </row>
    <row r="213" spans="1:14">
      <c r="A213">
        <v>70103</v>
      </c>
      <c r="B213" s="2" t="s">
        <v>268</v>
      </c>
      <c r="C213" s="2" t="s">
        <v>400</v>
      </c>
      <c r="D213" s="2" t="s">
        <v>549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3">
        <f>+Muertes_PN_ACUM[[#This Row],[10-06-2020]]-Muertes_PN_ACUM[[#This Row],[09-06-2020]]</f>
        <v>0</v>
      </c>
      <c r="N213" s="13">
        <f>+Muertes_PN_ACUM[[#This Row],[11-06-2020]]-Muertes_PN_ACUM[[#This Row],[10-06-2020]]</f>
        <v>0</v>
      </c>
    </row>
    <row r="214" spans="1:14">
      <c r="A214">
        <v>70206</v>
      </c>
      <c r="B214" s="2" t="s">
        <v>268</v>
      </c>
      <c r="C214" s="2" t="s">
        <v>348</v>
      </c>
      <c r="D214" s="2" t="s">
        <v>550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3">
        <f>+Muertes_PN_ACUM[[#This Row],[10-06-2020]]-Muertes_PN_ACUM[[#This Row],[09-06-2020]]</f>
        <v>0</v>
      </c>
      <c r="N214" s="13">
        <f>+Muertes_PN_ACUM[[#This Row],[11-06-2020]]-Muertes_PN_ACUM[[#This Row],[10-06-2020]]</f>
        <v>0</v>
      </c>
    </row>
    <row r="215" spans="1:14">
      <c r="A215">
        <v>91105</v>
      </c>
      <c r="B215" s="2" t="s">
        <v>114</v>
      </c>
      <c r="C215" s="2" t="s">
        <v>186</v>
      </c>
      <c r="D215" s="2" t="s">
        <v>324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3">
        <f>+Muertes_PN_ACUM[[#This Row],[10-06-2020]]-Muertes_PN_ACUM[[#This Row],[09-06-2020]]</f>
        <v>0</v>
      </c>
      <c r="N215" s="13">
        <f>+Muertes_PN_ACUM[[#This Row],[11-06-2020]]-Muertes_PN_ACUM[[#This Row],[10-06-2020]]</f>
        <v>0</v>
      </c>
    </row>
    <row r="216" spans="1:14">
      <c r="A216">
        <v>90504</v>
      </c>
      <c r="B216" s="2" t="s">
        <v>114</v>
      </c>
      <c r="C216" s="2" t="s">
        <v>308</v>
      </c>
      <c r="D216" s="2" t="s">
        <v>551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3">
        <f>+Muertes_PN_ACUM[[#This Row],[10-06-2020]]-Muertes_PN_ACUM[[#This Row],[09-06-2020]]</f>
        <v>0</v>
      </c>
      <c r="N216" s="13">
        <f>+Muertes_PN_ACUM[[#This Row],[11-06-2020]]-Muertes_PN_ACUM[[#This Row],[10-06-2020]]</f>
        <v>0</v>
      </c>
    </row>
    <row r="217" spans="1:14">
      <c r="A217">
        <v>70207</v>
      </c>
      <c r="B217" s="2" t="s">
        <v>268</v>
      </c>
      <c r="C217" s="2" t="s">
        <v>348</v>
      </c>
      <c r="D217" s="2" t="s">
        <v>552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3">
        <f>+Muertes_PN_ACUM[[#This Row],[10-06-2020]]-Muertes_PN_ACUM[[#This Row],[09-06-2020]]</f>
        <v>0</v>
      </c>
      <c r="N217" s="13">
        <f>+Muertes_PN_ACUM[[#This Row],[11-06-2020]]-Muertes_PN_ACUM[[#This Row],[10-06-2020]]</f>
        <v>0</v>
      </c>
    </row>
    <row r="218" spans="1:14">
      <c r="A218">
        <v>40902</v>
      </c>
      <c r="B218" s="2" t="s">
        <v>154</v>
      </c>
      <c r="C218" s="2" t="s">
        <v>361</v>
      </c>
      <c r="D218" s="2" t="s">
        <v>553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3">
        <f>+Muertes_PN_ACUM[[#This Row],[10-06-2020]]-Muertes_PN_ACUM[[#This Row],[09-06-2020]]</f>
        <v>0</v>
      </c>
      <c r="N218" s="13">
        <f>+Muertes_PN_ACUM[[#This Row],[11-06-2020]]-Muertes_PN_ACUM[[#This Row],[10-06-2020]]</f>
        <v>0</v>
      </c>
    </row>
    <row r="219" spans="1:14">
      <c r="A219">
        <v>60603</v>
      </c>
      <c r="B219" s="2" t="s">
        <v>158</v>
      </c>
      <c r="C219" s="2" t="s">
        <v>342</v>
      </c>
      <c r="D219" s="2" t="s">
        <v>554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3">
        <f>+Muertes_PN_ACUM[[#This Row],[10-06-2020]]-Muertes_PN_ACUM[[#This Row],[09-06-2020]]</f>
        <v>0</v>
      </c>
      <c r="N219" s="13">
        <f>+Muertes_PN_ACUM[[#This Row],[11-06-2020]]-Muertes_PN_ACUM[[#This Row],[10-06-2020]]</f>
        <v>0</v>
      </c>
    </row>
    <row r="220" spans="1:14">
      <c r="A220">
        <v>20503</v>
      </c>
      <c r="B220" s="2" t="s">
        <v>212</v>
      </c>
      <c r="C220" s="2" t="s">
        <v>357</v>
      </c>
      <c r="D220" s="2" t="s">
        <v>555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3">
        <f>+Muertes_PN_ACUM[[#This Row],[10-06-2020]]-Muertes_PN_ACUM[[#This Row],[09-06-2020]]</f>
        <v>0</v>
      </c>
      <c r="N220" s="13">
        <f>+Muertes_PN_ACUM[[#This Row],[11-06-2020]]-Muertes_PN_ACUM[[#This Row],[10-06-2020]]</f>
        <v>0</v>
      </c>
    </row>
    <row r="221" spans="1:14">
      <c r="A221">
        <v>90905</v>
      </c>
      <c r="B221" s="2" t="s">
        <v>114</v>
      </c>
      <c r="C221" s="2" t="s">
        <v>181</v>
      </c>
      <c r="D221" s="2" t="s">
        <v>556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3">
        <f>+Muertes_PN_ACUM[[#This Row],[10-06-2020]]-Muertes_PN_ACUM[[#This Row],[09-06-2020]]</f>
        <v>0</v>
      </c>
      <c r="N221" s="13">
        <f>+Muertes_PN_ACUM[[#This Row],[11-06-2020]]-Muertes_PN_ACUM[[#This Row],[10-06-2020]]</f>
        <v>0</v>
      </c>
    </row>
    <row r="222" spans="1:14">
      <c r="A222">
        <v>120506</v>
      </c>
      <c r="B222" s="2" t="s">
        <v>191</v>
      </c>
      <c r="C222" s="2" t="s">
        <v>447</v>
      </c>
      <c r="D222" s="2" t="s">
        <v>557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3">
        <f>+Muertes_PN_ACUM[[#This Row],[10-06-2020]]-Muertes_PN_ACUM[[#This Row],[09-06-2020]]</f>
        <v>0</v>
      </c>
      <c r="N222" s="13">
        <f>+Muertes_PN_ACUM[[#This Row],[11-06-2020]]-Muertes_PN_ACUM[[#This Row],[10-06-2020]]</f>
        <v>0</v>
      </c>
    </row>
    <row r="223" spans="1:14">
      <c r="A223">
        <v>60605</v>
      </c>
      <c r="B223" s="2" t="s">
        <v>158</v>
      </c>
      <c r="C223" s="2" t="s">
        <v>342</v>
      </c>
      <c r="D223" s="2" t="s">
        <v>558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3">
        <f>+Muertes_PN_ACUM[[#This Row],[10-06-2020]]-Muertes_PN_ACUM[[#This Row],[09-06-2020]]</f>
        <v>0</v>
      </c>
      <c r="N223" s="13">
        <f>+Muertes_PN_ACUM[[#This Row],[11-06-2020]]-Muertes_PN_ACUM[[#This Row],[10-06-2020]]</f>
        <v>0</v>
      </c>
    </row>
    <row r="224" spans="1:14">
      <c r="A224">
        <v>70208</v>
      </c>
      <c r="B224" s="2" t="s">
        <v>268</v>
      </c>
      <c r="C224" s="2" t="s">
        <v>348</v>
      </c>
      <c r="D224" s="2" t="s">
        <v>558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3">
        <f>+Muertes_PN_ACUM[[#This Row],[10-06-2020]]-Muertes_PN_ACUM[[#This Row],[09-06-2020]]</f>
        <v>0</v>
      </c>
      <c r="N224" s="13">
        <f>+Muertes_PN_ACUM[[#This Row],[11-06-2020]]-Muertes_PN_ACUM[[#This Row],[10-06-2020]]</f>
        <v>0</v>
      </c>
    </row>
    <row r="225" spans="1:14">
      <c r="A225">
        <v>120510</v>
      </c>
      <c r="B225" s="2" t="s">
        <v>191</v>
      </c>
      <c r="C225" s="2" t="s">
        <v>447</v>
      </c>
      <c r="D225" s="2" t="s">
        <v>559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3">
        <f>+Muertes_PN_ACUM[[#This Row],[10-06-2020]]-Muertes_PN_ACUM[[#This Row],[09-06-2020]]</f>
        <v>0</v>
      </c>
      <c r="N225" s="13">
        <f>+Muertes_PN_ACUM[[#This Row],[11-06-2020]]-Muertes_PN_ACUM[[#This Row],[10-06-2020]]</f>
        <v>0</v>
      </c>
    </row>
    <row r="226" spans="1:14">
      <c r="A226">
        <v>20504</v>
      </c>
      <c r="B226" s="2" t="s">
        <v>212</v>
      </c>
      <c r="C226" s="2" t="s">
        <v>357</v>
      </c>
      <c r="D226" s="2" t="s">
        <v>560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3">
        <f>+Muertes_PN_ACUM[[#This Row],[10-06-2020]]-Muertes_PN_ACUM[[#This Row],[09-06-2020]]</f>
        <v>0</v>
      </c>
      <c r="N226" s="13">
        <f>+Muertes_PN_ACUM[[#This Row],[11-06-2020]]-Muertes_PN_ACUM[[#This Row],[10-06-2020]]</f>
        <v>0</v>
      </c>
    </row>
    <row r="227" spans="1:14">
      <c r="A227">
        <v>90303</v>
      </c>
      <c r="B227" s="2" t="s">
        <v>114</v>
      </c>
      <c r="C227" s="2" t="s">
        <v>284</v>
      </c>
      <c r="D227" s="2" t="s">
        <v>561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3">
        <f>+Muertes_PN_ACUM[[#This Row],[10-06-2020]]-Muertes_PN_ACUM[[#This Row],[09-06-2020]]</f>
        <v>0</v>
      </c>
      <c r="N227" s="13">
        <f>+Muertes_PN_ACUM[[#This Row],[11-06-2020]]-Muertes_PN_ACUM[[#This Row],[10-06-2020]]</f>
        <v>0</v>
      </c>
    </row>
    <row r="228" spans="1:14">
      <c r="A228">
        <v>120507</v>
      </c>
      <c r="B228" s="2" t="s">
        <v>191</v>
      </c>
      <c r="C228" s="2" t="s">
        <v>447</v>
      </c>
      <c r="D228" s="2" t="s">
        <v>562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3">
        <f>+Muertes_PN_ACUM[[#This Row],[10-06-2020]]-Muertes_PN_ACUM[[#This Row],[09-06-2020]]</f>
        <v>0</v>
      </c>
      <c r="N228" s="13">
        <f>+Muertes_PN_ACUM[[#This Row],[11-06-2020]]-Muertes_PN_ACUM[[#This Row],[10-06-2020]]</f>
        <v>0</v>
      </c>
    </row>
    <row r="229" spans="1:14">
      <c r="A229">
        <v>120511</v>
      </c>
      <c r="B229" s="2" t="s">
        <v>191</v>
      </c>
      <c r="C229" s="2" t="s">
        <v>447</v>
      </c>
      <c r="D229" s="2" t="s">
        <v>563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3">
        <f>+Muertes_PN_ACUM[[#This Row],[10-06-2020]]-Muertes_PN_ACUM[[#This Row],[09-06-2020]]</f>
        <v>0</v>
      </c>
      <c r="N229" s="13">
        <f>+Muertes_PN_ACUM[[#This Row],[11-06-2020]]-Muertes_PN_ACUM[[#This Row],[10-06-2020]]</f>
        <v>0</v>
      </c>
    </row>
    <row r="230" spans="1:14">
      <c r="A230">
        <v>40903</v>
      </c>
      <c r="B230" s="2" t="s">
        <v>154</v>
      </c>
      <c r="C230" s="2" t="s">
        <v>361</v>
      </c>
      <c r="D230" s="2" t="s">
        <v>564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3">
        <f>+Muertes_PN_ACUM[[#This Row],[10-06-2020]]-Muertes_PN_ACUM[[#This Row],[09-06-2020]]</f>
        <v>0</v>
      </c>
      <c r="N230" s="13">
        <f>+Muertes_PN_ACUM[[#This Row],[11-06-2020]]-Muertes_PN_ACUM[[#This Row],[10-06-2020]]</f>
        <v>0</v>
      </c>
    </row>
    <row r="231" spans="1:14">
      <c r="A231">
        <v>20303</v>
      </c>
      <c r="B231" s="2" t="s">
        <v>212</v>
      </c>
      <c r="C231" s="2" t="s">
        <v>245</v>
      </c>
      <c r="D231" s="2" t="s">
        <v>565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3">
        <f>+Muertes_PN_ACUM[[#This Row],[10-06-2020]]-Muertes_PN_ACUM[[#This Row],[09-06-2020]]</f>
        <v>0</v>
      </c>
      <c r="N231" s="13">
        <f>+Muertes_PN_ACUM[[#This Row],[11-06-2020]]-Muertes_PN_ACUM[[#This Row],[10-06-2020]]</f>
        <v>0</v>
      </c>
    </row>
    <row r="232" spans="1:14">
      <c r="A232">
        <v>90205</v>
      </c>
      <c r="B232" s="2" t="s">
        <v>114</v>
      </c>
      <c r="C232" s="2" t="s">
        <v>435</v>
      </c>
      <c r="D232" s="2" t="s">
        <v>565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3">
        <f>+Muertes_PN_ACUM[[#This Row],[10-06-2020]]-Muertes_PN_ACUM[[#This Row],[09-06-2020]]</f>
        <v>0</v>
      </c>
      <c r="N232" s="13">
        <f>+Muertes_PN_ACUM[[#This Row],[11-06-2020]]-Muertes_PN_ACUM[[#This Row],[10-06-2020]]</f>
        <v>0</v>
      </c>
    </row>
    <row r="233" spans="1:14">
      <c r="A233">
        <v>90505</v>
      </c>
      <c r="B233" s="2" t="s">
        <v>114</v>
      </c>
      <c r="C233" s="2" t="s">
        <v>308</v>
      </c>
      <c r="D233" s="2" t="s">
        <v>566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3">
        <f>+Muertes_PN_ACUM[[#This Row],[10-06-2020]]-Muertes_PN_ACUM[[#This Row],[09-06-2020]]</f>
        <v>0</v>
      </c>
      <c r="N233" s="13">
        <f>+Muertes_PN_ACUM[[#This Row],[11-06-2020]]-Muertes_PN_ACUM[[#This Row],[10-06-2020]]</f>
        <v>0</v>
      </c>
    </row>
    <row r="234" spans="1:14">
      <c r="A234">
        <v>40904</v>
      </c>
      <c r="B234" s="2" t="s">
        <v>154</v>
      </c>
      <c r="C234" s="2" t="s">
        <v>361</v>
      </c>
      <c r="D234" s="2" t="s">
        <v>567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3">
        <f>+Muertes_PN_ACUM[[#This Row],[10-06-2020]]-Muertes_PN_ACUM[[#This Row],[09-06-2020]]</f>
        <v>0</v>
      </c>
      <c r="N234" s="13">
        <f>+Muertes_PN_ACUM[[#This Row],[11-06-2020]]-Muertes_PN_ACUM[[#This Row],[10-06-2020]]</f>
        <v>0</v>
      </c>
    </row>
    <row r="235" spans="1:14">
      <c r="A235">
        <v>50201</v>
      </c>
      <c r="B235" s="2" t="s">
        <v>151</v>
      </c>
      <c r="C235" s="2" t="s">
        <v>152</v>
      </c>
      <c r="D235" s="2" t="s">
        <v>568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3">
        <f>+Muertes_PN_ACUM[[#This Row],[10-06-2020]]-Muertes_PN_ACUM[[#This Row],[09-06-2020]]</f>
        <v>0</v>
      </c>
      <c r="N235" s="13">
        <f>+Muertes_PN_ACUM[[#This Row],[11-06-2020]]-Muertes_PN_ACUM[[#This Row],[10-06-2020]]</f>
        <v>0</v>
      </c>
    </row>
    <row r="236" spans="1:14">
      <c r="A236">
        <v>20204</v>
      </c>
      <c r="B236" s="2" t="s">
        <v>212</v>
      </c>
      <c r="C236" s="2" t="s">
        <v>217</v>
      </c>
      <c r="D236" s="2" t="s">
        <v>569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3">
        <f>+Muertes_PN_ACUM[[#This Row],[10-06-2020]]-Muertes_PN_ACUM[[#This Row],[09-06-2020]]</f>
        <v>0</v>
      </c>
      <c r="N236" s="13">
        <f>+Muertes_PN_ACUM[[#This Row],[11-06-2020]]-Muertes_PN_ACUM[[#This Row],[10-06-2020]]</f>
        <v>0</v>
      </c>
    </row>
    <row r="237" spans="1:14">
      <c r="A237">
        <v>60703</v>
      </c>
      <c r="B237" s="2" t="s">
        <v>158</v>
      </c>
      <c r="C237" s="2" t="s">
        <v>353</v>
      </c>
      <c r="D237" s="2" t="s">
        <v>570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3">
        <f>+Muertes_PN_ACUM[[#This Row],[10-06-2020]]-Muertes_PN_ACUM[[#This Row],[09-06-2020]]</f>
        <v>0</v>
      </c>
      <c r="N237" s="13">
        <f>+Muertes_PN_ACUM[[#This Row],[11-06-2020]]-Muertes_PN_ACUM[[#This Row],[10-06-2020]]</f>
        <v>0</v>
      </c>
    </row>
    <row r="238" spans="1:14">
      <c r="A238">
        <v>90506</v>
      </c>
      <c r="B238" s="2" t="s">
        <v>114</v>
      </c>
      <c r="C238" s="2" t="s">
        <v>308</v>
      </c>
      <c r="D238" s="2" t="s">
        <v>570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3">
        <f>+Muertes_PN_ACUM[[#This Row],[10-06-2020]]-Muertes_PN_ACUM[[#This Row],[09-06-2020]]</f>
        <v>0</v>
      </c>
      <c r="N238" s="13">
        <f>+Muertes_PN_ACUM[[#This Row],[11-06-2020]]-Muertes_PN_ACUM[[#This Row],[10-06-2020]]</f>
        <v>0</v>
      </c>
    </row>
    <row r="239" spans="1:14">
      <c r="A239">
        <v>20103</v>
      </c>
      <c r="B239" s="2" t="s">
        <v>212</v>
      </c>
      <c r="C239" s="2" t="s">
        <v>219</v>
      </c>
      <c r="D239" s="2" t="s">
        <v>262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3">
        <f>+Muertes_PN_ACUM[[#This Row],[10-06-2020]]-Muertes_PN_ACUM[[#This Row],[09-06-2020]]</f>
        <v>0</v>
      </c>
      <c r="N239" s="13">
        <f>+Muertes_PN_ACUM[[#This Row],[11-06-2020]]-Muertes_PN_ACUM[[#This Row],[10-06-2020]]</f>
        <v>0</v>
      </c>
    </row>
    <row r="240" spans="1:14">
      <c r="A240">
        <v>10214</v>
      </c>
      <c r="B240" s="2" t="s">
        <v>163</v>
      </c>
      <c r="C240" s="2" t="s">
        <v>164</v>
      </c>
      <c r="D240" s="2" t="s">
        <v>288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3">
        <f>+Muertes_PN_ACUM[[#This Row],[10-06-2020]]-Muertes_PN_ACUM[[#This Row],[09-06-2020]]</f>
        <v>0</v>
      </c>
      <c r="N240" s="13">
        <f>+Muertes_PN_ACUM[[#This Row],[11-06-2020]]-Muertes_PN_ACUM[[#This Row],[10-06-2020]]</f>
        <v>0</v>
      </c>
    </row>
    <row r="241" spans="1:14">
      <c r="A241">
        <v>40103</v>
      </c>
      <c r="B241" s="2" t="s">
        <v>154</v>
      </c>
      <c r="C241" s="2" t="s">
        <v>155</v>
      </c>
      <c r="D241" s="2" t="s">
        <v>231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3">
        <f>+Muertes_PN_ACUM[[#This Row],[10-06-2020]]-Muertes_PN_ACUM[[#This Row],[09-06-2020]]</f>
        <v>0</v>
      </c>
      <c r="N241" s="13">
        <f>+Muertes_PN_ACUM[[#This Row],[11-06-2020]]-Muertes_PN_ACUM[[#This Row],[10-06-2020]]</f>
        <v>0</v>
      </c>
    </row>
    <row r="242" spans="1:14">
      <c r="A242">
        <v>10204</v>
      </c>
      <c r="B242" s="2" t="s">
        <v>163</v>
      </c>
      <c r="C242" s="2" t="s">
        <v>164</v>
      </c>
      <c r="D242" s="2" t="s">
        <v>571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3">
        <f>+Muertes_PN_ACUM[[#This Row],[10-06-2020]]-Muertes_PN_ACUM[[#This Row],[09-06-2020]]</f>
        <v>0</v>
      </c>
      <c r="N242" s="13">
        <f>+Muertes_PN_ACUM[[#This Row],[11-06-2020]]-Muertes_PN_ACUM[[#This Row],[10-06-2020]]</f>
        <v>0</v>
      </c>
    </row>
    <row r="243" spans="1:14">
      <c r="A243">
        <v>60406</v>
      </c>
      <c r="B243" s="2" t="s">
        <v>158</v>
      </c>
      <c r="C243" s="2" t="s">
        <v>332</v>
      </c>
      <c r="D243" s="2" t="s">
        <v>572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3">
        <f>+Muertes_PN_ACUM[[#This Row],[10-06-2020]]-Muertes_PN_ACUM[[#This Row],[09-06-2020]]</f>
        <v>0</v>
      </c>
      <c r="N243" s="13">
        <f>+Muertes_PN_ACUM[[#This Row],[11-06-2020]]-Muertes_PN_ACUM[[#This Row],[10-06-2020]]</f>
        <v>0</v>
      </c>
    </row>
    <row r="244" spans="1:14">
      <c r="A244">
        <v>60204</v>
      </c>
      <c r="B244" s="2" t="s">
        <v>158</v>
      </c>
      <c r="C244" s="2" t="s">
        <v>350</v>
      </c>
      <c r="D244" s="2" t="s">
        <v>573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3">
        <f>+Muertes_PN_ACUM[[#This Row],[10-06-2020]]-Muertes_PN_ACUM[[#This Row],[09-06-2020]]</f>
        <v>0</v>
      </c>
      <c r="N244" s="13">
        <f>+Muertes_PN_ACUM[[#This Row],[11-06-2020]]-Muertes_PN_ACUM[[#This Row],[10-06-2020]]</f>
        <v>0</v>
      </c>
    </row>
    <row r="245" spans="1:14">
      <c r="A245">
        <v>20205</v>
      </c>
      <c r="B245" s="2" t="s">
        <v>212</v>
      </c>
      <c r="C245" s="2" t="s">
        <v>217</v>
      </c>
      <c r="D245" s="2" t="s">
        <v>395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3">
        <f>+Muertes_PN_ACUM[[#This Row],[10-06-2020]]-Muertes_PN_ACUM[[#This Row],[09-06-2020]]</f>
        <v>0</v>
      </c>
      <c r="N245" s="13">
        <f>+Muertes_PN_ACUM[[#This Row],[11-06-2020]]-Muertes_PN_ACUM[[#This Row],[10-06-2020]]</f>
        <v>0</v>
      </c>
    </row>
    <row r="246" spans="1:14">
      <c r="A246">
        <v>120106</v>
      </c>
      <c r="B246" s="2" t="s">
        <v>191</v>
      </c>
      <c r="C246" s="2" t="s">
        <v>289</v>
      </c>
      <c r="D246" s="2" t="s">
        <v>574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3">
        <f>+Muertes_PN_ACUM[[#This Row],[10-06-2020]]-Muertes_PN_ACUM[[#This Row],[09-06-2020]]</f>
        <v>0</v>
      </c>
      <c r="N246" s="13">
        <f>+Muertes_PN_ACUM[[#This Row],[11-06-2020]]-Muertes_PN_ACUM[[#This Row],[10-06-2020]]</f>
        <v>0</v>
      </c>
    </row>
    <row r="247" spans="1:14">
      <c r="A247">
        <v>60408</v>
      </c>
      <c r="B247" s="2" t="s">
        <v>158</v>
      </c>
      <c r="C247" s="2" t="s">
        <v>332</v>
      </c>
      <c r="D247" s="2" t="s">
        <v>575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3">
        <f>+Muertes_PN_ACUM[[#This Row],[10-06-2020]]-Muertes_PN_ACUM[[#This Row],[09-06-2020]]</f>
        <v>0</v>
      </c>
      <c r="N247" s="13">
        <f>+Muertes_PN_ACUM[[#This Row],[11-06-2020]]-Muertes_PN_ACUM[[#This Row],[10-06-2020]]</f>
        <v>0</v>
      </c>
    </row>
    <row r="248" spans="1:14">
      <c r="A248">
        <v>80823</v>
      </c>
      <c r="B248" s="2" t="s">
        <v>99</v>
      </c>
      <c r="C248" s="2" t="s">
        <v>99</v>
      </c>
      <c r="D248" s="2" t="s">
        <v>122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3">
        <f>+Muertes_PN_ACUM[[#This Row],[10-06-2020]]-Muertes_PN_ACUM[[#This Row],[09-06-2020]]</f>
        <v>0</v>
      </c>
      <c r="N248" s="13">
        <f>+Muertes_PN_ACUM[[#This Row],[11-06-2020]]-Muertes_PN_ACUM[[#This Row],[10-06-2020]]</f>
        <v>0</v>
      </c>
    </row>
    <row r="249" spans="1:14">
      <c r="A249">
        <v>70407</v>
      </c>
      <c r="B249" s="2" t="s">
        <v>268</v>
      </c>
      <c r="C249" s="2" t="s">
        <v>328</v>
      </c>
      <c r="D249" s="2" t="s">
        <v>576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3">
        <f>+Muertes_PN_ACUM[[#This Row],[10-06-2020]]-Muertes_PN_ACUM[[#This Row],[09-06-2020]]</f>
        <v>0</v>
      </c>
      <c r="N249" s="13">
        <f>+Muertes_PN_ACUM[[#This Row],[11-06-2020]]-Muertes_PN_ACUM[[#This Row],[10-06-2020]]</f>
        <v>0</v>
      </c>
    </row>
    <row r="250" spans="1:14">
      <c r="A250">
        <v>130707</v>
      </c>
      <c r="B250" s="2" t="s">
        <v>102</v>
      </c>
      <c r="C250" s="2" t="s">
        <v>138</v>
      </c>
      <c r="D250" s="2" t="s">
        <v>233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3">
        <f>+Muertes_PN_ACUM[[#This Row],[10-06-2020]]-Muertes_PN_ACUM[[#This Row],[09-06-2020]]</f>
        <v>0</v>
      </c>
      <c r="N250" s="13">
        <f>+Muertes_PN_ACUM[[#This Row],[11-06-2020]]-Muertes_PN_ACUM[[#This Row],[10-06-2020]]</f>
        <v>0</v>
      </c>
    </row>
    <row r="251" spans="1:14">
      <c r="A251">
        <v>10216</v>
      </c>
      <c r="B251" s="2" t="s">
        <v>163</v>
      </c>
      <c r="C251" s="2" t="s">
        <v>164</v>
      </c>
      <c r="D251" s="2" t="s">
        <v>221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3">
        <f>+Muertes_PN_ACUM[[#This Row],[10-06-2020]]-Muertes_PN_ACUM[[#This Row],[09-06-2020]]</f>
        <v>0</v>
      </c>
      <c r="N251" s="13">
        <f>+Muertes_PN_ACUM[[#This Row],[11-06-2020]]-Muertes_PN_ACUM[[#This Row],[10-06-2020]]</f>
        <v>0</v>
      </c>
    </row>
    <row r="252" spans="1:14">
      <c r="A252">
        <v>10215</v>
      </c>
      <c r="B252" s="2" t="s">
        <v>163</v>
      </c>
      <c r="C252" s="2" t="s">
        <v>164</v>
      </c>
      <c r="D252" s="2" t="s">
        <v>240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3">
        <f>+Muertes_PN_ACUM[[#This Row],[10-06-2020]]-Muertes_PN_ACUM[[#This Row],[09-06-2020]]</f>
        <v>0</v>
      </c>
      <c r="N252" s="13">
        <f>+Muertes_PN_ACUM[[#This Row],[11-06-2020]]-Muertes_PN_ACUM[[#This Row],[10-06-2020]]</f>
        <v>0</v>
      </c>
    </row>
    <row r="253" spans="1:14">
      <c r="A253">
        <v>10217</v>
      </c>
      <c r="B253" s="2" t="s">
        <v>163</v>
      </c>
      <c r="C253" s="2" t="s">
        <v>164</v>
      </c>
      <c r="D253" s="2" t="s">
        <v>204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3">
        <f>+Muertes_PN_ACUM[[#This Row],[10-06-2020]]-Muertes_PN_ACUM[[#This Row],[09-06-2020]]</f>
        <v>0</v>
      </c>
      <c r="N253" s="13">
        <f>+Muertes_PN_ACUM[[#This Row],[11-06-2020]]-Muertes_PN_ACUM[[#This Row],[10-06-2020]]</f>
        <v>0</v>
      </c>
    </row>
    <row r="254" spans="1:14">
      <c r="A254">
        <v>70707</v>
      </c>
      <c r="B254" s="2" t="s">
        <v>268</v>
      </c>
      <c r="C254" s="2" t="s">
        <v>453</v>
      </c>
      <c r="D254" s="2" t="s">
        <v>577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3">
        <f>+Muertes_PN_ACUM[[#This Row],[10-06-2020]]-Muertes_PN_ACUM[[#This Row],[09-06-2020]]</f>
        <v>0</v>
      </c>
      <c r="N254" s="13">
        <f>+Muertes_PN_ACUM[[#This Row],[11-06-2020]]-Muertes_PN_ACUM[[#This Row],[10-06-2020]]</f>
        <v>0</v>
      </c>
    </row>
    <row r="255" spans="1:14">
      <c r="A255">
        <v>50104</v>
      </c>
      <c r="B255" s="2" t="s">
        <v>151</v>
      </c>
      <c r="C255" s="2" t="s">
        <v>269</v>
      </c>
      <c r="D255" s="2" t="s">
        <v>578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3">
        <f>+Muertes_PN_ACUM[[#This Row],[10-06-2020]]-Muertes_PN_ACUM[[#This Row],[09-06-2020]]</f>
        <v>0</v>
      </c>
      <c r="N255" s="13">
        <f>+Muertes_PN_ACUM[[#This Row],[11-06-2020]]-Muertes_PN_ACUM[[#This Row],[10-06-2020]]</f>
        <v>0</v>
      </c>
    </row>
    <row r="256" spans="1:14">
      <c r="A256">
        <v>90906</v>
      </c>
      <c r="B256" s="2" t="s">
        <v>114</v>
      </c>
      <c r="C256" s="2" t="s">
        <v>181</v>
      </c>
      <c r="D256" s="2" t="s">
        <v>579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3">
        <f>+Muertes_PN_ACUM[[#This Row],[10-06-2020]]-Muertes_PN_ACUM[[#This Row],[09-06-2020]]</f>
        <v>0</v>
      </c>
      <c r="N256" s="13">
        <f>+Muertes_PN_ACUM[[#This Row],[11-06-2020]]-Muertes_PN_ACUM[[#This Row],[10-06-2020]]</f>
        <v>0</v>
      </c>
    </row>
    <row r="257" spans="1:14">
      <c r="A257">
        <v>30304</v>
      </c>
      <c r="B257" s="2" t="s">
        <v>144</v>
      </c>
      <c r="C257" s="2" t="s">
        <v>424</v>
      </c>
      <c r="D257" s="2" t="s">
        <v>580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3">
        <f>+Muertes_PN_ACUM[[#This Row],[10-06-2020]]-Muertes_PN_ACUM[[#This Row],[09-06-2020]]</f>
        <v>0</v>
      </c>
      <c r="N257" s="13">
        <f>+Muertes_PN_ACUM[[#This Row],[11-06-2020]]-Muertes_PN_ACUM[[#This Row],[10-06-2020]]</f>
        <v>0</v>
      </c>
    </row>
    <row r="258" spans="1:14">
      <c r="A258">
        <v>90602</v>
      </c>
      <c r="B258" s="2" t="s">
        <v>114</v>
      </c>
      <c r="C258" s="2" t="s">
        <v>302</v>
      </c>
      <c r="D258" s="2" t="s">
        <v>581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3">
        <f>+Muertes_PN_ACUM[[#This Row],[10-06-2020]]-Muertes_PN_ACUM[[#This Row],[09-06-2020]]</f>
        <v>0</v>
      </c>
      <c r="N258" s="13">
        <f>+Muertes_PN_ACUM[[#This Row],[11-06-2020]]-Muertes_PN_ACUM[[#This Row],[10-06-2020]]</f>
        <v>0</v>
      </c>
    </row>
    <row r="259" spans="1:14">
      <c r="A259">
        <v>40505</v>
      </c>
      <c r="B259" s="2" t="s">
        <v>154</v>
      </c>
      <c r="C259" s="2" t="s">
        <v>236</v>
      </c>
      <c r="D259" s="2" t="s">
        <v>582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3">
        <f>+Muertes_PN_ACUM[[#This Row],[10-06-2020]]-Muertes_PN_ACUM[[#This Row],[09-06-2020]]</f>
        <v>0</v>
      </c>
      <c r="N259" s="13">
        <f>+Muertes_PN_ACUM[[#This Row],[11-06-2020]]-Muertes_PN_ACUM[[#This Row],[10-06-2020]]</f>
        <v>0</v>
      </c>
    </row>
    <row r="260" spans="1:14">
      <c r="A260">
        <v>80603</v>
      </c>
      <c r="B260" s="2" t="s">
        <v>99</v>
      </c>
      <c r="C260" s="2" t="s">
        <v>471</v>
      </c>
      <c r="D260" s="2" t="s">
        <v>583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3">
        <f>+Muertes_PN_ACUM[[#This Row],[10-06-2020]]-Muertes_PN_ACUM[[#This Row],[09-06-2020]]</f>
        <v>0</v>
      </c>
      <c r="N260" s="13">
        <f>+Muertes_PN_ACUM[[#This Row],[11-06-2020]]-Muertes_PN_ACUM[[#This Row],[10-06-2020]]</f>
        <v>0</v>
      </c>
    </row>
    <row r="261" spans="1:14">
      <c r="A261">
        <v>40304</v>
      </c>
      <c r="B261" s="2" t="s">
        <v>154</v>
      </c>
      <c r="C261" s="2" t="s">
        <v>253</v>
      </c>
      <c r="D261" s="2" t="s">
        <v>584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3">
        <f>+Muertes_PN_ACUM[[#This Row],[10-06-2020]]-Muertes_PN_ACUM[[#This Row],[09-06-2020]]</f>
        <v>0</v>
      </c>
      <c r="N261" s="13">
        <f>+Muertes_PN_ACUM[[#This Row],[11-06-2020]]-Muertes_PN_ACUM[[#This Row],[10-06-2020]]</f>
        <v>0</v>
      </c>
    </row>
    <row r="262" spans="1:14">
      <c r="A262">
        <v>10203</v>
      </c>
      <c r="B262" s="2" t="s">
        <v>163</v>
      </c>
      <c r="C262" s="2" t="s">
        <v>164</v>
      </c>
      <c r="D262" s="2" t="s">
        <v>255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3">
        <f>+Muertes_PN_ACUM[[#This Row],[10-06-2020]]-Muertes_PN_ACUM[[#This Row],[09-06-2020]]</f>
        <v>0</v>
      </c>
      <c r="N262" s="13">
        <f>+Muertes_PN_ACUM[[#This Row],[11-06-2020]]-Muertes_PN_ACUM[[#This Row],[10-06-2020]]</f>
        <v>0</v>
      </c>
    </row>
    <row r="263" spans="1:14">
      <c r="A263">
        <v>40605</v>
      </c>
      <c r="B263" s="2" t="s">
        <v>154</v>
      </c>
      <c r="C263" s="2" t="s">
        <v>171</v>
      </c>
      <c r="D263" s="2" t="s">
        <v>585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3">
        <f>+Muertes_PN_ACUM[[#This Row],[10-06-2020]]-Muertes_PN_ACUM[[#This Row],[09-06-2020]]</f>
        <v>0</v>
      </c>
      <c r="N263" s="13">
        <f>+Muertes_PN_ACUM[[#This Row],[11-06-2020]]-Muertes_PN_ACUM[[#This Row],[10-06-2020]]</f>
        <v>0</v>
      </c>
    </row>
    <row r="264" spans="1:14">
      <c r="A264">
        <v>130708</v>
      </c>
      <c r="B264" s="2" t="s">
        <v>102</v>
      </c>
      <c r="C264" s="2" t="s">
        <v>138</v>
      </c>
      <c r="D264" s="2" t="s">
        <v>141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3">
        <f>+Muertes_PN_ACUM[[#This Row],[10-06-2020]]-Muertes_PN_ACUM[[#This Row],[09-06-2020]]</f>
        <v>0</v>
      </c>
      <c r="N264" s="13">
        <f>+Muertes_PN_ACUM[[#This Row],[11-06-2020]]-Muertes_PN_ACUM[[#This Row],[10-06-2020]]</f>
        <v>0</v>
      </c>
    </row>
    <row r="265" spans="1:14">
      <c r="A265">
        <v>40801</v>
      </c>
      <c r="B265" s="2" t="s">
        <v>154</v>
      </c>
      <c r="C265" s="2" t="s">
        <v>280</v>
      </c>
      <c r="D265" s="2" t="s">
        <v>280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3">
        <f>+Muertes_PN_ACUM[[#This Row],[10-06-2020]]-Muertes_PN_ACUM[[#This Row],[09-06-2020]]</f>
        <v>0</v>
      </c>
      <c r="N265" s="13">
        <f>+Muertes_PN_ACUM[[#This Row],[11-06-2020]]-Muertes_PN_ACUM[[#This Row],[10-06-2020]]</f>
        <v>0</v>
      </c>
    </row>
    <row r="266" spans="1:14">
      <c r="A266">
        <v>70708</v>
      </c>
      <c r="B266" s="2" t="s">
        <v>268</v>
      </c>
      <c r="C266" s="2" t="s">
        <v>453</v>
      </c>
      <c r="D266" s="2" t="s">
        <v>586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3">
        <f>+Muertes_PN_ACUM[[#This Row],[10-06-2020]]-Muertes_PN_ACUM[[#This Row],[09-06-2020]]</f>
        <v>0</v>
      </c>
      <c r="N266" s="13">
        <f>+Muertes_PN_ACUM[[#This Row],[11-06-2020]]-Muertes_PN_ACUM[[#This Row],[10-06-2020]]</f>
        <v>0</v>
      </c>
    </row>
    <row r="267" spans="1:14">
      <c r="A267">
        <v>70101</v>
      </c>
      <c r="B267" s="2" t="s">
        <v>268</v>
      </c>
      <c r="C267" s="2" t="s">
        <v>400</v>
      </c>
      <c r="D267" s="2" t="s">
        <v>587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3">
        <f>+Muertes_PN_ACUM[[#This Row],[10-06-2020]]-Muertes_PN_ACUM[[#This Row],[09-06-2020]]</f>
        <v>0</v>
      </c>
      <c r="N267" s="13">
        <f>+Muertes_PN_ACUM[[#This Row],[11-06-2020]]-Muertes_PN_ACUM[[#This Row],[10-06-2020]]</f>
        <v>0</v>
      </c>
    </row>
    <row r="268" spans="1:14">
      <c r="A268">
        <v>70104</v>
      </c>
      <c r="B268" s="2" t="s">
        <v>268</v>
      </c>
      <c r="C268" s="2" t="s">
        <v>400</v>
      </c>
      <c r="D268" s="2" t="s">
        <v>588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3">
        <f>+Muertes_PN_ACUM[[#This Row],[10-06-2020]]-Muertes_PN_ACUM[[#This Row],[09-06-2020]]</f>
        <v>0</v>
      </c>
      <c r="N268" s="13">
        <f>+Muertes_PN_ACUM[[#This Row],[11-06-2020]]-Muertes_PN_ACUM[[#This Row],[10-06-2020]]</f>
        <v>0</v>
      </c>
    </row>
    <row r="269" spans="1:14">
      <c r="A269">
        <v>40104</v>
      </c>
      <c r="B269" s="2" t="s">
        <v>154</v>
      </c>
      <c r="C269" s="2" t="s">
        <v>155</v>
      </c>
      <c r="D269" s="2" t="s">
        <v>396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3">
        <f>+Muertes_PN_ACUM[[#This Row],[10-06-2020]]-Muertes_PN_ACUM[[#This Row],[09-06-2020]]</f>
        <v>0</v>
      </c>
      <c r="N269" s="13">
        <f>+Muertes_PN_ACUM[[#This Row],[11-06-2020]]-Muertes_PN_ACUM[[#This Row],[10-06-2020]]</f>
        <v>0</v>
      </c>
    </row>
    <row r="270" spans="1:14">
      <c r="A270">
        <v>91106</v>
      </c>
      <c r="B270" s="2" t="s">
        <v>114</v>
      </c>
      <c r="C270" s="2" t="s">
        <v>186</v>
      </c>
      <c r="D270" s="2" t="s">
        <v>396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3">
        <f>+Muertes_PN_ACUM[[#This Row],[10-06-2020]]-Muertes_PN_ACUM[[#This Row],[09-06-2020]]</f>
        <v>0</v>
      </c>
      <c r="N270" s="13">
        <f>+Muertes_PN_ACUM[[#This Row],[11-06-2020]]-Muertes_PN_ACUM[[#This Row],[10-06-2020]]</f>
        <v>0</v>
      </c>
    </row>
    <row r="271" spans="1:14">
      <c r="A271">
        <v>40305</v>
      </c>
      <c r="B271" s="2" t="s">
        <v>154</v>
      </c>
      <c r="C271" s="2" t="s">
        <v>253</v>
      </c>
      <c r="D271" s="2" t="s">
        <v>589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3">
        <f>+Muertes_PN_ACUM[[#This Row],[10-06-2020]]-Muertes_PN_ACUM[[#This Row],[09-06-2020]]</f>
        <v>0</v>
      </c>
      <c r="N271" s="13">
        <f>+Muertes_PN_ACUM[[#This Row],[11-06-2020]]-Muertes_PN_ACUM[[#This Row],[10-06-2020]]</f>
        <v>0</v>
      </c>
    </row>
    <row r="272" spans="1:14">
      <c r="A272">
        <v>120508</v>
      </c>
      <c r="B272" s="2" t="s">
        <v>191</v>
      </c>
      <c r="C272" s="2" t="s">
        <v>447</v>
      </c>
      <c r="D272" s="2" t="s">
        <v>590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3">
        <f>+Muertes_PN_ACUM[[#This Row],[10-06-2020]]-Muertes_PN_ACUM[[#This Row],[09-06-2020]]</f>
        <v>0</v>
      </c>
      <c r="N272" s="13">
        <f>+Muertes_PN_ACUM[[#This Row],[11-06-2020]]-Muertes_PN_ACUM[[#This Row],[10-06-2020]]</f>
        <v>0</v>
      </c>
    </row>
    <row r="273" spans="1:14">
      <c r="A273">
        <v>130904</v>
      </c>
      <c r="B273" s="2" t="s">
        <v>102</v>
      </c>
      <c r="C273" s="2" t="s">
        <v>322</v>
      </c>
      <c r="D273" s="2" t="s">
        <v>590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3">
        <f>+Muertes_PN_ACUM[[#This Row],[10-06-2020]]-Muertes_PN_ACUM[[#This Row],[09-06-2020]]</f>
        <v>0</v>
      </c>
      <c r="N273" s="13">
        <f>+Muertes_PN_ACUM[[#This Row],[11-06-2020]]-Muertes_PN_ACUM[[#This Row],[10-06-2020]]</f>
        <v>0</v>
      </c>
    </row>
    <row r="274" spans="1:14">
      <c r="A274">
        <v>120509</v>
      </c>
      <c r="B274" s="2" t="s">
        <v>191</v>
      </c>
      <c r="C274" s="2" t="s">
        <v>447</v>
      </c>
      <c r="D274" s="2" t="s">
        <v>591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3">
        <f>+Muertes_PN_ACUM[[#This Row],[10-06-2020]]-Muertes_PN_ACUM[[#This Row],[09-06-2020]]</f>
        <v>0</v>
      </c>
      <c r="N274" s="13">
        <f>+Muertes_PN_ACUM[[#This Row],[11-06-2020]]-Muertes_PN_ACUM[[#This Row],[10-06-2020]]</f>
        <v>0</v>
      </c>
    </row>
    <row r="275" spans="1:14">
      <c r="A275">
        <v>20404</v>
      </c>
      <c r="B275" s="2" t="s">
        <v>212</v>
      </c>
      <c r="C275" s="2" t="s">
        <v>249</v>
      </c>
      <c r="D275" s="2" t="s">
        <v>592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3">
        <f>+Muertes_PN_ACUM[[#This Row],[10-06-2020]]-Muertes_PN_ACUM[[#This Row],[09-06-2020]]</f>
        <v>0</v>
      </c>
      <c r="N275" s="13">
        <f>+Muertes_PN_ACUM[[#This Row],[11-06-2020]]-Muertes_PN_ACUM[[#This Row],[10-06-2020]]</f>
        <v>0</v>
      </c>
    </row>
    <row r="276" spans="1:14">
      <c r="A276">
        <v>120803</v>
      </c>
      <c r="B276" s="2" t="s">
        <v>191</v>
      </c>
      <c r="C276" s="2" t="s">
        <v>192</v>
      </c>
      <c r="D276" s="2" t="s">
        <v>593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3">
        <f>+Muertes_PN_ACUM[[#This Row],[10-06-2020]]-Muertes_PN_ACUM[[#This Row],[09-06-2020]]</f>
        <v>0</v>
      </c>
      <c r="N276" s="13">
        <f>+Muertes_PN_ACUM[[#This Row],[11-06-2020]]-Muertes_PN_ACUM[[#This Row],[10-06-2020]]</f>
        <v>0</v>
      </c>
    </row>
    <row r="277" spans="1:14">
      <c r="A277">
        <v>120604</v>
      </c>
      <c r="B277" s="2" t="s">
        <v>191</v>
      </c>
      <c r="C277" s="2" t="s">
        <v>299</v>
      </c>
      <c r="D277" s="2" t="s">
        <v>594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3">
        <f>+Muertes_PN_ACUM[[#This Row],[10-06-2020]]-Muertes_PN_ACUM[[#This Row],[09-06-2020]]</f>
        <v>0</v>
      </c>
      <c r="N277" s="13">
        <f>+Muertes_PN_ACUM[[#This Row],[11-06-2020]]-Muertes_PN_ACUM[[#This Row],[10-06-2020]]</f>
        <v>0</v>
      </c>
    </row>
    <row r="278" spans="1:14">
      <c r="A278">
        <v>120402</v>
      </c>
      <c r="B278" s="2" t="s">
        <v>191</v>
      </c>
      <c r="C278" s="2" t="s">
        <v>493</v>
      </c>
      <c r="D278" s="2" t="s">
        <v>595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3">
        <f>+Muertes_PN_ACUM[[#This Row],[10-06-2020]]-Muertes_PN_ACUM[[#This Row],[09-06-2020]]</f>
        <v>0</v>
      </c>
      <c r="N278" s="13">
        <f>+Muertes_PN_ACUM[[#This Row],[11-06-2020]]-Muertes_PN_ACUM[[#This Row],[10-06-2020]]</f>
        <v>0</v>
      </c>
    </row>
    <row r="279" spans="1:14">
      <c r="A279">
        <v>120203</v>
      </c>
      <c r="B279" s="2" t="s">
        <v>191</v>
      </c>
      <c r="C279" s="2" t="s">
        <v>266</v>
      </c>
      <c r="D279" s="2" t="s">
        <v>304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3">
        <f>+Muertes_PN_ACUM[[#This Row],[10-06-2020]]-Muertes_PN_ACUM[[#This Row],[09-06-2020]]</f>
        <v>0</v>
      </c>
      <c r="N279" s="13">
        <f>+Muertes_PN_ACUM[[#This Row],[11-06-2020]]-Muertes_PN_ACUM[[#This Row],[10-06-2020]]</f>
        <v>0</v>
      </c>
    </row>
    <row r="280" spans="1:14">
      <c r="A280">
        <v>120204</v>
      </c>
      <c r="B280" s="2" t="s">
        <v>191</v>
      </c>
      <c r="C280" s="2" t="s">
        <v>266</v>
      </c>
      <c r="D280" s="2" t="s">
        <v>325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3">
        <f>+Muertes_PN_ACUM[[#This Row],[10-06-2020]]-Muertes_PN_ACUM[[#This Row],[09-06-2020]]</f>
        <v>0</v>
      </c>
      <c r="N280" s="13">
        <f>+Muertes_PN_ACUM[[#This Row],[11-06-2020]]-Muertes_PN_ACUM[[#This Row],[10-06-2020]]</f>
        <v>0</v>
      </c>
    </row>
    <row r="281" spans="1:14">
      <c r="A281">
        <v>120205</v>
      </c>
      <c r="B281" s="2" t="s">
        <v>191</v>
      </c>
      <c r="C281" s="2" t="s">
        <v>266</v>
      </c>
      <c r="D281" s="2" t="s">
        <v>397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3">
        <f>+Muertes_PN_ACUM[[#This Row],[10-06-2020]]-Muertes_PN_ACUM[[#This Row],[09-06-2020]]</f>
        <v>0</v>
      </c>
      <c r="N281" s="13">
        <f>+Muertes_PN_ACUM[[#This Row],[11-06-2020]]-Muertes_PN_ACUM[[#This Row],[10-06-2020]]</f>
        <v>0</v>
      </c>
    </row>
    <row r="282" spans="1:14">
      <c r="A282">
        <v>120206</v>
      </c>
      <c r="B282" s="2" t="s">
        <v>191</v>
      </c>
      <c r="C282" s="2" t="s">
        <v>266</v>
      </c>
      <c r="D282" s="2" t="s">
        <v>267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3">
        <f>+Muertes_PN_ACUM[[#This Row],[10-06-2020]]-Muertes_PN_ACUM[[#This Row],[09-06-2020]]</f>
        <v>0</v>
      </c>
      <c r="N282" s="13">
        <f>+Muertes_PN_ACUM[[#This Row],[11-06-2020]]-Muertes_PN_ACUM[[#This Row],[10-06-2020]]</f>
        <v>0</v>
      </c>
    </row>
    <row r="283" spans="1:14">
      <c r="A283">
        <v>120201</v>
      </c>
      <c r="B283" s="2" t="s">
        <v>191</v>
      </c>
      <c r="C283" s="2" t="s">
        <v>266</v>
      </c>
      <c r="D283" s="2" t="s">
        <v>596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3">
        <f>+Muertes_PN_ACUM[[#This Row],[10-06-2020]]-Muertes_PN_ACUM[[#This Row],[09-06-2020]]</f>
        <v>0</v>
      </c>
      <c r="N283" s="13">
        <f>+Muertes_PN_ACUM[[#This Row],[11-06-2020]]-Muertes_PN_ACUM[[#This Row],[10-06-2020]]</f>
        <v>0</v>
      </c>
    </row>
    <row r="284" spans="1:14">
      <c r="A284">
        <v>130709</v>
      </c>
      <c r="B284" s="2" t="s">
        <v>102</v>
      </c>
      <c r="C284" s="2" t="s">
        <v>138</v>
      </c>
      <c r="D284" s="2" t="s">
        <v>158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3">
        <f>+Muertes_PN_ACUM[[#This Row],[10-06-2020]]-Muertes_PN_ACUM[[#This Row],[09-06-2020]]</f>
        <v>0</v>
      </c>
      <c r="N284" s="13">
        <f>+Muertes_PN_ACUM[[#This Row],[11-06-2020]]-Muertes_PN_ACUM[[#This Row],[10-06-2020]]</f>
        <v>0</v>
      </c>
    </row>
    <row r="285" spans="1:14">
      <c r="A285">
        <v>91111</v>
      </c>
      <c r="B285" s="2" t="s">
        <v>114</v>
      </c>
      <c r="C285" s="2" t="s">
        <v>186</v>
      </c>
      <c r="D285" s="2" t="s">
        <v>398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3">
        <f>+Muertes_PN_ACUM[[#This Row],[10-06-2020]]-Muertes_PN_ACUM[[#This Row],[09-06-2020]]</f>
        <v>0</v>
      </c>
      <c r="N285" s="13">
        <f>+Muertes_PN_ACUM[[#This Row],[11-06-2020]]-Muertes_PN_ACUM[[#This Row],[10-06-2020]]</f>
        <v>0</v>
      </c>
    </row>
    <row r="286" spans="1:14">
      <c r="A286">
        <v>41201</v>
      </c>
      <c r="B286" s="2" t="s">
        <v>154</v>
      </c>
      <c r="C286" s="2" t="s">
        <v>430</v>
      </c>
      <c r="D286" s="2" t="s">
        <v>597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3">
        <f>+Muertes_PN_ACUM[[#This Row],[10-06-2020]]-Muertes_PN_ACUM[[#This Row],[09-06-2020]]</f>
        <v>0</v>
      </c>
      <c r="N286" s="13">
        <f>+Muertes_PN_ACUM[[#This Row],[11-06-2020]]-Muertes_PN_ACUM[[#This Row],[10-06-2020]]</f>
        <v>0</v>
      </c>
    </row>
    <row r="287" spans="1:14">
      <c r="A287">
        <v>40802</v>
      </c>
      <c r="B287" s="2" t="s">
        <v>154</v>
      </c>
      <c r="C287" s="2" t="s">
        <v>280</v>
      </c>
      <c r="D287" s="2" t="s">
        <v>598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3">
        <f>+Muertes_PN_ACUM[[#This Row],[10-06-2020]]-Muertes_PN_ACUM[[#This Row],[09-06-2020]]</f>
        <v>0</v>
      </c>
      <c r="N287" s="13">
        <f>+Muertes_PN_ACUM[[#This Row],[11-06-2020]]-Muertes_PN_ACUM[[#This Row],[10-06-2020]]</f>
        <v>0</v>
      </c>
    </row>
    <row r="288" spans="1:14">
      <c r="A288">
        <v>130710</v>
      </c>
      <c r="B288" s="2" t="s">
        <v>102</v>
      </c>
      <c r="C288" s="2" t="s">
        <v>138</v>
      </c>
      <c r="D288" s="2" t="s">
        <v>599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3">
        <f>+Muertes_PN_ACUM[[#This Row],[10-06-2020]]-Muertes_PN_ACUM[[#This Row],[09-06-2020]]</f>
        <v>0</v>
      </c>
      <c r="N288" s="13">
        <f>+Muertes_PN_ACUM[[#This Row],[11-06-2020]]-Muertes_PN_ACUM[[#This Row],[10-06-2020]]</f>
        <v>0</v>
      </c>
    </row>
    <row r="289" spans="1:14">
      <c r="A289">
        <v>70711</v>
      </c>
      <c r="B289" s="2" t="s">
        <v>268</v>
      </c>
      <c r="C289" s="2" t="s">
        <v>453</v>
      </c>
      <c r="D289" s="2" t="s">
        <v>600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3">
        <f>+Muertes_PN_ACUM[[#This Row],[10-06-2020]]-Muertes_PN_ACUM[[#This Row],[09-06-2020]]</f>
        <v>0</v>
      </c>
      <c r="N289" s="13">
        <f>+Muertes_PN_ACUM[[#This Row],[11-06-2020]]-Muertes_PN_ACUM[[#This Row],[10-06-2020]]</f>
        <v>0</v>
      </c>
    </row>
    <row r="290" spans="1:14">
      <c r="A290">
        <v>30404</v>
      </c>
      <c r="B290" s="2" t="s">
        <v>144</v>
      </c>
      <c r="C290" s="2" t="s">
        <v>330</v>
      </c>
      <c r="D290" s="2" t="s">
        <v>601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3">
        <f>+Muertes_PN_ACUM[[#This Row],[10-06-2020]]-Muertes_PN_ACUM[[#This Row],[09-06-2020]]</f>
        <v>0</v>
      </c>
      <c r="N290" s="13">
        <f>+Muertes_PN_ACUM[[#This Row],[11-06-2020]]-Muertes_PN_ACUM[[#This Row],[10-06-2020]]</f>
        <v>0</v>
      </c>
    </row>
    <row r="291" spans="1:14">
      <c r="A291">
        <v>130711</v>
      </c>
      <c r="B291" s="2" t="s">
        <v>102</v>
      </c>
      <c r="C291" s="2" t="s">
        <v>138</v>
      </c>
      <c r="D291" s="2" t="s">
        <v>437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3">
        <f>+Muertes_PN_ACUM[[#This Row],[10-06-2020]]-Muertes_PN_ACUM[[#This Row],[09-06-2020]]</f>
        <v>0</v>
      </c>
      <c r="N291" s="13">
        <f>+Muertes_PN_ACUM[[#This Row],[11-06-2020]]-Muertes_PN_ACUM[[#This Row],[10-06-2020]]</f>
        <v>0</v>
      </c>
    </row>
    <row r="292" spans="1:14">
      <c r="A292">
        <v>120403</v>
      </c>
      <c r="B292" s="2" t="s">
        <v>191</v>
      </c>
      <c r="C292" s="2" t="s">
        <v>493</v>
      </c>
      <c r="D292" s="2" t="s">
        <v>602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3">
        <f>+Muertes_PN_ACUM[[#This Row],[10-06-2020]]-Muertes_PN_ACUM[[#This Row],[09-06-2020]]</f>
        <v>0</v>
      </c>
      <c r="N292" s="13">
        <f>+Muertes_PN_ACUM[[#This Row],[11-06-2020]]-Muertes_PN_ACUM[[#This Row],[10-06-2020]]</f>
        <v>0</v>
      </c>
    </row>
    <row r="293" spans="1:14">
      <c r="A293">
        <v>50105</v>
      </c>
      <c r="B293" s="2" t="s">
        <v>151</v>
      </c>
      <c r="C293" s="2" t="s">
        <v>269</v>
      </c>
      <c r="D293" s="2" t="s">
        <v>603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3">
        <f>+Muertes_PN_ACUM[[#This Row],[10-06-2020]]-Muertes_PN_ACUM[[#This Row],[09-06-2020]]</f>
        <v>0</v>
      </c>
      <c r="N293" s="13">
        <f>+Muertes_PN_ACUM[[#This Row],[11-06-2020]]-Muertes_PN_ACUM[[#This Row],[10-06-2020]]</f>
        <v>0</v>
      </c>
    </row>
    <row r="294" spans="1:14">
      <c r="A294">
        <v>40405</v>
      </c>
      <c r="B294" s="2" t="s">
        <v>154</v>
      </c>
      <c r="C294" s="2" t="s">
        <v>234</v>
      </c>
      <c r="D294" s="2" t="s">
        <v>604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3">
        <f>+Muertes_PN_ACUM[[#This Row],[10-06-2020]]-Muertes_PN_ACUM[[#This Row],[09-06-2020]]</f>
        <v>0</v>
      </c>
      <c r="N294" s="13">
        <f>+Muertes_PN_ACUM[[#This Row],[11-06-2020]]-Muertes_PN_ACUM[[#This Row],[10-06-2020]]</f>
        <v>0</v>
      </c>
    </row>
    <row r="295" spans="1:14" ht="24">
      <c r="A295">
        <v>110202</v>
      </c>
      <c r="B295" s="2" t="s">
        <v>188</v>
      </c>
      <c r="C295" s="2" t="s">
        <v>426</v>
      </c>
      <c r="D295" s="2" t="s">
        <v>605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3">
        <f>+Muertes_PN_ACUM[[#This Row],[10-06-2020]]-Muertes_PN_ACUM[[#This Row],[09-06-2020]]</f>
        <v>0</v>
      </c>
      <c r="N295" s="13">
        <f>+Muertes_PN_ACUM[[#This Row],[11-06-2020]]-Muertes_PN_ACUM[[#This Row],[10-06-2020]]</f>
        <v>0</v>
      </c>
    </row>
    <row r="296" spans="1:14">
      <c r="A296">
        <v>81003</v>
      </c>
      <c r="B296" s="2" t="s">
        <v>99</v>
      </c>
      <c r="C296" s="2" t="s">
        <v>106</v>
      </c>
      <c r="D296" s="2" t="s">
        <v>140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3">
        <f>+Muertes_PN_ACUM[[#This Row],[10-06-2020]]-Muertes_PN_ACUM[[#This Row],[09-06-2020]]</f>
        <v>0</v>
      </c>
      <c r="N296" s="13">
        <f>+Muertes_PN_ACUM[[#This Row],[11-06-2020]]-Muertes_PN_ACUM[[#This Row],[10-06-2020]]</f>
        <v>0</v>
      </c>
    </row>
    <row r="297" spans="1:14">
      <c r="A297">
        <v>130102</v>
      </c>
      <c r="B297" s="2" t="s">
        <v>102</v>
      </c>
      <c r="C297" s="2" t="s">
        <v>103</v>
      </c>
      <c r="D297" s="2" t="s">
        <v>126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3">
        <f>+Muertes_PN_ACUM[[#This Row],[10-06-2020]]-Muertes_PN_ACUM[[#This Row],[09-06-2020]]</f>
        <v>0</v>
      </c>
      <c r="N297" s="13">
        <f>+Muertes_PN_ACUM[[#This Row],[11-06-2020]]-Muertes_PN_ACUM[[#This Row],[10-06-2020]]</f>
        <v>0</v>
      </c>
    </row>
    <row r="298" spans="1:14">
      <c r="A298">
        <v>20206</v>
      </c>
      <c r="B298" s="2" t="s">
        <v>212</v>
      </c>
      <c r="C298" s="2" t="s">
        <v>217</v>
      </c>
      <c r="D298" s="2" t="s">
        <v>111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3">
        <f>+Muertes_PN_ACUM[[#This Row],[10-06-2020]]-Muertes_PN_ACUM[[#This Row],[09-06-2020]]</f>
        <v>0</v>
      </c>
      <c r="N298" s="13">
        <f>+Muertes_PN_ACUM[[#This Row],[11-06-2020]]-Muertes_PN_ACUM[[#This Row],[10-06-2020]]</f>
        <v>0</v>
      </c>
    </row>
    <row r="299" spans="1:14">
      <c r="A299">
        <v>80812</v>
      </c>
      <c r="B299" s="2" t="s">
        <v>99</v>
      </c>
      <c r="C299" s="2" t="s">
        <v>99</v>
      </c>
      <c r="D299" s="2" t="s">
        <v>111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3">
        <f>+Muertes_PN_ACUM[[#This Row],[10-06-2020]]-Muertes_PN_ACUM[[#This Row],[09-06-2020]]</f>
        <v>0</v>
      </c>
      <c r="N299" s="13">
        <f>+Muertes_PN_ACUM[[#This Row],[11-06-2020]]-Muertes_PN_ACUM[[#This Row],[10-06-2020]]</f>
        <v>0</v>
      </c>
    </row>
    <row r="300" spans="1:14">
      <c r="A300">
        <v>41102</v>
      </c>
      <c r="B300" s="2" t="s">
        <v>154</v>
      </c>
      <c r="C300" s="2" t="s">
        <v>258</v>
      </c>
      <c r="D300" s="2" t="s">
        <v>606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3">
        <f>+Muertes_PN_ACUM[[#This Row],[10-06-2020]]-Muertes_PN_ACUM[[#This Row],[09-06-2020]]</f>
        <v>0</v>
      </c>
      <c r="N300" s="13">
        <f>+Muertes_PN_ACUM[[#This Row],[11-06-2020]]-Muertes_PN_ACUM[[#This Row],[10-06-2020]]</f>
        <v>0</v>
      </c>
    </row>
    <row r="301" spans="1:14">
      <c r="A301">
        <v>41305</v>
      </c>
      <c r="B301" s="2" t="s">
        <v>154</v>
      </c>
      <c r="C301" s="2" t="s">
        <v>441</v>
      </c>
      <c r="D301" s="2" t="s">
        <v>607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3">
        <f>+Muertes_PN_ACUM[[#This Row],[10-06-2020]]-Muertes_PN_ACUM[[#This Row],[09-06-2020]]</f>
        <v>0</v>
      </c>
      <c r="N301" s="13">
        <f>+Muertes_PN_ACUM[[#This Row],[11-06-2020]]-Muertes_PN_ACUM[[#This Row],[10-06-2020]]</f>
        <v>0</v>
      </c>
    </row>
    <row r="302" spans="1:14">
      <c r="A302">
        <v>120605</v>
      </c>
      <c r="B302" s="2" t="s">
        <v>191</v>
      </c>
      <c r="C302" s="2" t="s">
        <v>299</v>
      </c>
      <c r="D302" s="2" t="s">
        <v>299</v>
      </c>
      <c r="E302" s="14">
        <f t="shared" si="4"/>
        <v>1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3">
        <f>+Muertes_PN_ACUM[[#This Row],[10-06-2020]]-Muertes_PN_ACUM[[#This Row],[09-06-2020]]</f>
        <v>0</v>
      </c>
      <c r="N302" s="13">
        <f>+Muertes_PN_ACUM[[#This Row],[11-06-2020]]-Muertes_PN_ACUM[[#This Row],[10-06-2020]]</f>
        <v>1</v>
      </c>
    </row>
    <row r="303" spans="1:14">
      <c r="A303">
        <v>120306</v>
      </c>
      <c r="B303" s="2" t="s">
        <v>191</v>
      </c>
      <c r="C303" s="2" t="s">
        <v>380</v>
      </c>
      <c r="D303" s="2" t="s">
        <v>608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3">
        <f>+Muertes_PN_ACUM[[#This Row],[10-06-2020]]-Muertes_PN_ACUM[[#This Row],[09-06-2020]]</f>
        <v>0</v>
      </c>
      <c r="N303" s="13">
        <f>+Muertes_PN_ACUM[[#This Row],[11-06-2020]]-Muertes_PN_ACUM[[#This Row],[10-06-2020]]</f>
        <v>0</v>
      </c>
    </row>
    <row r="304" spans="1:14">
      <c r="A304">
        <v>120701</v>
      </c>
      <c r="B304" s="2" t="s">
        <v>191</v>
      </c>
      <c r="C304" s="2" t="s">
        <v>296</v>
      </c>
      <c r="D304" s="2" t="s">
        <v>296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3">
        <f>+Muertes_PN_ACUM[[#This Row],[10-06-2020]]-Muertes_PN_ACUM[[#This Row],[09-06-2020]]</f>
        <v>0</v>
      </c>
      <c r="N304" s="13">
        <f>+Muertes_PN_ACUM[[#This Row],[11-06-2020]]-Muertes_PN_ACUM[[#This Row],[10-06-2020]]</f>
        <v>0</v>
      </c>
    </row>
    <row r="305" spans="1:14">
      <c r="A305">
        <v>60102</v>
      </c>
      <c r="B305" s="2" t="s">
        <v>158</v>
      </c>
      <c r="C305" s="2" t="s">
        <v>297</v>
      </c>
      <c r="D305" s="2" t="s">
        <v>326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3">
        <f>+Muertes_PN_ACUM[[#This Row],[10-06-2020]]-Muertes_PN_ACUM[[#This Row],[09-06-2020]]</f>
        <v>0</v>
      </c>
      <c r="N305" s="13">
        <f>+Muertes_PN_ACUM[[#This Row],[11-06-2020]]-Muertes_PN_ACUM[[#This Row],[10-06-2020]]</f>
        <v>0</v>
      </c>
    </row>
    <row r="306" spans="1:14">
      <c r="A306">
        <v>60305</v>
      </c>
      <c r="B306" s="2" t="s">
        <v>158</v>
      </c>
      <c r="C306" s="2" t="s">
        <v>406</v>
      </c>
      <c r="D306" s="2" t="s">
        <v>326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3">
        <f>+Muertes_PN_ACUM[[#This Row],[10-06-2020]]-Muertes_PN_ACUM[[#This Row],[09-06-2020]]</f>
        <v>0</v>
      </c>
      <c r="N306" s="13">
        <f>+Muertes_PN_ACUM[[#This Row],[11-06-2020]]-Muertes_PN_ACUM[[#This Row],[10-06-2020]]</f>
        <v>0</v>
      </c>
    </row>
    <row r="307" spans="1:14">
      <c r="A307">
        <v>90104</v>
      </c>
      <c r="B307" s="2" t="s">
        <v>114</v>
      </c>
      <c r="C307" s="2" t="s">
        <v>197</v>
      </c>
      <c r="D307" s="2" t="s">
        <v>609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3">
        <f>+Muertes_PN_ACUM[[#This Row],[10-06-2020]]-Muertes_PN_ACUM[[#This Row],[09-06-2020]]</f>
        <v>0</v>
      </c>
      <c r="N307" s="13">
        <f>+Muertes_PN_ACUM[[#This Row],[11-06-2020]]-Muertes_PN_ACUM[[#This Row],[10-06-2020]]</f>
        <v>0</v>
      </c>
    </row>
    <row r="308" spans="1:14">
      <c r="A308">
        <v>70303</v>
      </c>
      <c r="B308" s="2" t="s">
        <v>268</v>
      </c>
      <c r="C308" s="2" t="s">
        <v>268</v>
      </c>
      <c r="D308" s="2" t="s">
        <v>257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3">
        <f>+Muertes_PN_ACUM[[#This Row],[10-06-2020]]-Muertes_PN_ACUM[[#This Row],[09-06-2020]]</f>
        <v>0</v>
      </c>
      <c r="N308" s="13">
        <f>+Muertes_PN_ACUM[[#This Row],[11-06-2020]]-Muertes_PN_ACUM[[#This Row],[10-06-2020]]</f>
        <v>0</v>
      </c>
    </row>
    <row r="309" spans="1:14">
      <c r="A309">
        <v>91002</v>
      </c>
      <c r="B309" s="2" t="s">
        <v>114</v>
      </c>
      <c r="C309" s="2" t="s">
        <v>115</v>
      </c>
      <c r="D309" s="2" t="s">
        <v>257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3">
        <f>+Muertes_PN_ACUM[[#This Row],[10-06-2020]]-Muertes_PN_ACUM[[#This Row],[09-06-2020]]</f>
        <v>0</v>
      </c>
      <c r="N309" s="13">
        <f>+Muertes_PN_ACUM[[#This Row],[11-06-2020]]-Muertes_PN_ACUM[[#This Row],[10-06-2020]]</f>
        <v>0</v>
      </c>
    </row>
    <row r="310" spans="1:14">
      <c r="A310">
        <v>40501</v>
      </c>
      <c r="B310" s="2" t="s">
        <v>154</v>
      </c>
      <c r="C310" s="2" t="s">
        <v>236</v>
      </c>
      <c r="D310" s="2" t="s">
        <v>281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3">
        <f>+Muertes_PN_ACUM[[#This Row],[10-06-2020]]-Muertes_PN_ACUM[[#This Row],[09-06-2020]]</f>
        <v>0</v>
      </c>
      <c r="N310" s="13">
        <f>+Muertes_PN_ACUM[[#This Row],[11-06-2020]]-Muertes_PN_ACUM[[#This Row],[10-06-2020]]</f>
        <v>0</v>
      </c>
    </row>
    <row r="311" spans="1:14">
      <c r="A311">
        <v>30204</v>
      </c>
      <c r="B311" s="2" t="s">
        <v>144</v>
      </c>
      <c r="C311" s="2" t="s">
        <v>414</v>
      </c>
      <c r="D311" s="2" t="s">
        <v>610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3">
        <f>+Muertes_PN_ACUM[[#This Row],[10-06-2020]]-Muertes_PN_ACUM[[#This Row],[09-06-2020]]</f>
        <v>0</v>
      </c>
      <c r="N311" s="13">
        <f>+Muertes_PN_ACUM[[#This Row],[11-06-2020]]-Muertes_PN_ACUM[[#This Row],[10-06-2020]]</f>
        <v>0</v>
      </c>
    </row>
    <row r="312" spans="1:14">
      <c r="A312">
        <v>70105</v>
      </c>
      <c r="B312" s="2" t="s">
        <v>268</v>
      </c>
      <c r="C312" s="2" t="s">
        <v>400</v>
      </c>
      <c r="D312" s="2" t="s">
        <v>611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3">
        <f>+Muertes_PN_ACUM[[#This Row],[10-06-2020]]-Muertes_PN_ACUM[[#This Row],[09-06-2020]]</f>
        <v>0</v>
      </c>
      <c r="N312" s="13">
        <f>+Muertes_PN_ACUM[[#This Row],[11-06-2020]]-Muertes_PN_ACUM[[#This Row],[10-06-2020]]</f>
        <v>0</v>
      </c>
    </row>
    <row r="313" spans="1:14">
      <c r="A313">
        <v>80202</v>
      </c>
      <c r="B313" s="2" t="s">
        <v>99</v>
      </c>
      <c r="C313" s="2" t="s">
        <v>612</v>
      </c>
      <c r="D313" s="2" t="s">
        <v>613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3">
        <f>+Muertes_PN_ACUM[[#This Row],[10-06-2020]]-Muertes_PN_ACUM[[#This Row],[09-06-2020]]</f>
        <v>0</v>
      </c>
      <c r="N313" s="13">
        <f>+Muertes_PN_ACUM[[#This Row],[11-06-2020]]-Muertes_PN_ACUM[[#This Row],[10-06-2020]]</f>
        <v>0</v>
      </c>
    </row>
    <row r="314" spans="1:14">
      <c r="A314">
        <v>130905</v>
      </c>
      <c r="B314" s="2" t="s">
        <v>102</v>
      </c>
      <c r="C314" s="2" t="s">
        <v>322</v>
      </c>
      <c r="D314" s="2" t="s">
        <v>614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3">
        <f>+Muertes_PN_ACUM[[#This Row],[10-06-2020]]-Muertes_PN_ACUM[[#This Row],[09-06-2020]]</f>
        <v>0</v>
      </c>
      <c r="N314" s="13">
        <f>+Muertes_PN_ACUM[[#This Row],[11-06-2020]]-Muertes_PN_ACUM[[#This Row],[10-06-2020]]</f>
        <v>0</v>
      </c>
    </row>
    <row r="315" spans="1:14">
      <c r="A315">
        <v>80203</v>
      </c>
      <c r="B315" s="2" t="s">
        <v>99</v>
      </c>
      <c r="C315" s="2" t="s">
        <v>612</v>
      </c>
      <c r="D315" s="2" t="s">
        <v>615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3">
        <f>+Muertes_PN_ACUM[[#This Row],[10-06-2020]]-Muertes_PN_ACUM[[#This Row],[09-06-2020]]</f>
        <v>0</v>
      </c>
      <c r="N315" s="13">
        <f>+Muertes_PN_ACUM[[#This Row],[11-06-2020]]-Muertes_PN_ACUM[[#This Row],[10-06-2020]]</f>
        <v>0</v>
      </c>
    </row>
    <row r="316" spans="1:14">
      <c r="A316">
        <v>70304</v>
      </c>
      <c r="B316" s="2" t="s">
        <v>268</v>
      </c>
      <c r="C316" s="2" t="s">
        <v>268</v>
      </c>
      <c r="D316" s="2" t="s">
        <v>616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3">
        <f>+Muertes_PN_ACUM[[#This Row],[10-06-2020]]-Muertes_PN_ACUM[[#This Row],[09-06-2020]]</f>
        <v>0</v>
      </c>
      <c r="N316" s="13">
        <f>+Muertes_PN_ACUM[[#This Row],[11-06-2020]]-Muertes_PN_ACUM[[#This Row],[10-06-2020]]</f>
        <v>0</v>
      </c>
    </row>
    <row r="317" spans="1:14">
      <c r="A317">
        <v>40506</v>
      </c>
      <c r="B317" s="2" t="s">
        <v>154</v>
      </c>
      <c r="C317" s="2" t="s">
        <v>236</v>
      </c>
      <c r="D317" s="2" t="s">
        <v>399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3">
        <f>+Muertes_PN_ACUM[[#This Row],[10-06-2020]]-Muertes_PN_ACUM[[#This Row],[09-06-2020]]</f>
        <v>0</v>
      </c>
      <c r="N317" s="13">
        <f>+Muertes_PN_ACUM[[#This Row],[11-06-2020]]-Muertes_PN_ACUM[[#This Row],[10-06-2020]]</f>
        <v>0</v>
      </c>
    </row>
    <row r="318" spans="1:14">
      <c r="A318">
        <v>80804</v>
      </c>
      <c r="B318" s="2" t="s">
        <v>99</v>
      </c>
      <c r="C318" s="2" t="s">
        <v>99</v>
      </c>
      <c r="D318" s="2" t="s">
        <v>128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3">
        <f>+Muertes_PN_ACUM[[#This Row],[10-06-2020]]-Muertes_PN_ACUM[[#This Row],[09-06-2020]]</f>
        <v>0</v>
      </c>
      <c r="N318" s="13">
        <f>+Muertes_PN_ACUM[[#This Row],[11-06-2020]]-Muertes_PN_ACUM[[#This Row],[10-06-2020]]</f>
        <v>0</v>
      </c>
    </row>
    <row r="319" spans="1:14">
      <c r="A319">
        <v>90603</v>
      </c>
      <c r="B319" s="2" t="s">
        <v>114</v>
      </c>
      <c r="C319" s="2" t="s">
        <v>302</v>
      </c>
      <c r="D319" s="2" t="s">
        <v>617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3">
        <f>+Muertes_PN_ACUM[[#This Row],[10-06-2020]]-Muertes_PN_ACUM[[#This Row],[09-06-2020]]</f>
        <v>0</v>
      </c>
      <c r="N319" s="13">
        <f>+Muertes_PN_ACUM[[#This Row],[11-06-2020]]-Muertes_PN_ACUM[[#This Row],[10-06-2020]]</f>
        <v>0</v>
      </c>
    </row>
    <row r="320" spans="1:14">
      <c r="A320">
        <v>10209</v>
      </c>
      <c r="B320" s="2" t="s">
        <v>163</v>
      </c>
      <c r="C320" s="2" t="s">
        <v>164</v>
      </c>
      <c r="D320" s="2" t="s">
        <v>345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3">
        <f>+Muertes_PN_ACUM[[#This Row],[10-06-2020]]-Muertes_PN_ACUM[[#This Row],[09-06-2020]]</f>
        <v>0</v>
      </c>
      <c r="N320" s="13">
        <f>+Muertes_PN_ACUM[[#This Row],[11-06-2020]]-Muertes_PN_ACUM[[#This Row],[10-06-2020]]</f>
        <v>0</v>
      </c>
    </row>
    <row r="321" spans="1:14">
      <c r="A321">
        <v>80204</v>
      </c>
      <c r="B321" s="2" t="s">
        <v>99</v>
      </c>
      <c r="C321" s="2" t="s">
        <v>612</v>
      </c>
      <c r="D321" s="2" t="s">
        <v>618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3">
        <f>+Muertes_PN_ACUM[[#This Row],[10-06-2020]]-Muertes_PN_ACUM[[#This Row],[09-06-2020]]</f>
        <v>0</v>
      </c>
      <c r="N321" s="13">
        <f>+Muertes_PN_ACUM[[#This Row],[11-06-2020]]-Muertes_PN_ACUM[[#This Row],[10-06-2020]]</f>
        <v>0</v>
      </c>
    </row>
    <row r="322" spans="1:14">
      <c r="A322">
        <v>90206</v>
      </c>
      <c r="B322" s="2" t="s">
        <v>114</v>
      </c>
      <c r="C322" s="2" t="s">
        <v>435</v>
      </c>
      <c r="D322" s="2" t="s">
        <v>346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3">
        <f>+Muertes_PN_ACUM[[#This Row],[10-06-2020]]-Muertes_PN_ACUM[[#This Row],[09-06-2020]]</f>
        <v>0</v>
      </c>
      <c r="N322" s="13">
        <f>+Muertes_PN_ACUM[[#This Row],[11-06-2020]]-Muertes_PN_ACUM[[#This Row],[10-06-2020]]</f>
        <v>0</v>
      </c>
    </row>
    <row r="323" spans="1:14">
      <c r="A323">
        <v>130906</v>
      </c>
      <c r="B323" s="2" t="s">
        <v>102</v>
      </c>
      <c r="C323" s="2" t="s">
        <v>322</v>
      </c>
      <c r="D323" s="2" t="s">
        <v>346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3">
        <f>+Muertes_PN_ACUM[[#This Row],[10-06-2020]]-Muertes_PN_ACUM[[#This Row],[09-06-2020]]</f>
        <v>0</v>
      </c>
      <c r="N323" s="13">
        <f>+Muertes_PN_ACUM[[#This Row],[11-06-2020]]-Muertes_PN_ACUM[[#This Row],[10-06-2020]]</f>
        <v>0</v>
      </c>
    </row>
    <row r="324" spans="1:14">
      <c r="A324">
        <v>70209</v>
      </c>
      <c r="B324" s="2" t="s">
        <v>268</v>
      </c>
      <c r="C324" s="2" t="s">
        <v>348</v>
      </c>
      <c r="D324" s="2" t="s">
        <v>619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3">
        <f>+Muertes_PN_ACUM[[#This Row],[10-06-2020]]-Muertes_PN_ACUM[[#This Row],[09-06-2020]]</f>
        <v>0</v>
      </c>
      <c r="N324" s="13">
        <f>+Muertes_PN_ACUM[[#This Row],[11-06-2020]]-Muertes_PN_ACUM[[#This Row],[10-06-2020]]</f>
        <v>0</v>
      </c>
    </row>
    <row r="325" spans="1:14">
      <c r="A325">
        <v>70408</v>
      </c>
      <c r="B325" s="2" t="s">
        <v>268</v>
      </c>
      <c r="C325" s="2" t="s">
        <v>328</v>
      </c>
      <c r="D325" s="2" t="s">
        <v>238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3">
        <f>+Muertes_PN_ACUM[[#This Row],[10-06-2020]]-Muertes_PN_ACUM[[#This Row],[09-06-2020]]</f>
        <v>0</v>
      </c>
      <c r="N325" s="13">
        <f>+Muertes_PN_ACUM[[#This Row],[11-06-2020]]-Muertes_PN_ACUM[[#This Row],[10-06-2020]]</f>
        <v>0</v>
      </c>
    </row>
    <row r="326" spans="1:14">
      <c r="A326">
        <v>90401</v>
      </c>
      <c r="B326" s="2" t="s">
        <v>114</v>
      </c>
      <c r="C326" s="2" t="s">
        <v>238</v>
      </c>
      <c r="D326" s="2" t="s">
        <v>239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3">
        <f>+Muertes_PN_ACUM[[#This Row],[10-06-2020]]-Muertes_PN_ACUM[[#This Row],[09-06-2020]]</f>
        <v>0</v>
      </c>
      <c r="N326" s="13">
        <f>+Muertes_PN_ACUM[[#This Row],[11-06-2020]]-Muertes_PN_ACUM[[#This Row],[10-06-2020]]</f>
        <v>0</v>
      </c>
    </row>
    <row r="327" spans="1:14">
      <c r="A327">
        <v>70210</v>
      </c>
      <c r="B327" s="2" t="s">
        <v>268</v>
      </c>
      <c r="C327" s="2" t="s">
        <v>348</v>
      </c>
      <c r="D327" s="2" t="s">
        <v>620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3">
        <f>+Muertes_PN_ACUM[[#This Row],[10-06-2020]]-Muertes_PN_ACUM[[#This Row],[09-06-2020]]</f>
        <v>0</v>
      </c>
      <c r="N327" s="13">
        <f>+Muertes_PN_ACUM[[#This Row],[11-06-2020]]-Muertes_PN_ACUM[[#This Row],[10-06-2020]]</f>
        <v>0</v>
      </c>
    </row>
    <row r="328" spans="1:14">
      <c r="A328">
        <v>90103</v>
      </c>
      <c r="B328" s="2" t="s">
        <v>114</v>
      </c>
      <c r="C328" s="2" t="s">
        <v>197</v>
      </c>
      <c r="D328" s="2" t="s">
        <v>621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3">
        <f>+Muertes_PN_ACUM[[#This Row],[10-06-2020]]-Muertes_PN_ACUM[[#This Row],[09-06-2020]]</f>
        <v>0</v>
      </c>
      <c r="N328" s="13">
        <f>+Muertes_PN_ACUM[[#This Row],[11-06-2020]]-Muertes_PN_ACUM[[#This Row],[10-06-2020]]</f>
        <v>0</v>
      </c>
    </row>
    <row r="329" spans="1:14">
      <c r="A329">
        <v>70211</v>
      </c>
      <c r="B329" s="2" t="s">
        <v>268</v>
      </c>
      <c r="C329" s="2" t="s">
        <v>348</v>
      </c>
      <c r="D329" s="2" t="s">
        <v>622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3">
        <f>+Muertes_PN_ACUM[[#This Row],[10-06-2020]]-Muertes_PN_ACUM[[#This Row],[09-06-2020]]</f>
        <v>0</v>
      </c>
      <c r="N329" s="13">
        <f>+Muertes_PN_ACUM[[#This Row],[11-06-2020]]-Muertes_PN_ACUM[[#This Row],[10-06-2020]]</f>
        <v>0</v>
      </c>
    </row>
    <row r="330" spans="1:14">
      <c r="A330">
        <v>50101</v>
      </c>
      <c r="B330" s="2" t="s">
        <v>151</v>
      </c>
      <c r="C330" s="2" t="s">
        <v>269</v>
      </c>
      <c r="D330" s="2" t="s">
        <v>270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3">
        <f>+Muertes_PN_ACUM[[#This Row],[10-06-2020]]-Muertes_PN_ACUM[[#This Row],[09-06-2020]]</f>
        <v>0</v>
      </c>
      <c r="N330" s="13">
        <f>+Muertes_PN_ACUM[[#This Row],[11-06-2020]]-Muertes_PN_ACUM[[#This Row],[10-06-2020]]</f>
        <v>0</v>
      </c>
    </row>
    <row r="331" spans="1:14">
      <c r="A331">
        <v>70106</v>
      </c>
      <c r="B331" s="2" t="s">
        <v>268</v>
      </c>
      <c r="C331" s="2" t="s">
        <v>400</v>
      </c>
      <c r="D331" s="2" t="s">
        <v>401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3">
        <f>+Muertes_PN_ACUM[[#This Row],[10-06-2020]]-Muertes_PN_ACUM[[#This Row],[09-06-2020]]</f>
        <v>0</v>
      </c>
      <c r="N331" s="13">
        <f>+Muertes_PN_ACUM[[#This Row],[11-06-2020]]-Muertes_PN_ACUM[[#This Row],[10-06-2020]]</f>
        <v>0</v>
      </c>
    </row>
    <row r="332" spans="1:14">
      <c r="A332">
        <v>20505</v>
      </c>
      <c r="B332" s="2" t="s">
        <v>212</v>
      </c>
      <c r="C332" s="2" t="s">
        <v>357</v>
      </c>
      <c r="D332" s="2" t="s">
        <v>402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3">
        <f>+Muertes_PN_ACUM[[#This Row],[10-06-2020]]-Muertes_PN_ACUM[[#This Row],[09-06-2020]]</f>
        <v>0</v>
      </c>
      <c r="N332" s="13">
        <f>+Muertes_PN_ACUM[[#This Row],[11-06-2020]]-Muertes_PN_ACUM[[#This Row],[10-06-2020]]</f>
        <v>0</v>
      </c>
    </row>
    <row r="333" spans="1:14">
      <c r="A333">
        <v>91003</v>
      </c>
      <c r="B333" s="2" t="s">
        <v>114</v>
      </c>
      <c r="C333" s="2" t="s">
        <v>115</v>
      </c>
      <c r="D333" s="2" t="s">
        <v>216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3">
        <f>+Muertes_PN_ACUM[[#This Row],[10-06-2020]]-Muertes_PN_ACUM[[#This Row],[09-06-2020]]</f>
        <v>0</v>
      </c>
      <c r="N333" s="13">
        <f>+Muertes_PN_ACUM[[#This Row],[11-06-2020]]-Muertes_PN_ACUM[[#This Row],[10-06-2020]]</f>
        <v>0</v>
      </c>
    </row>
    <row r="334" spans="1:14">
      <c r="A334">
        <v>20301</v>
      </c>
      <c r="B334" s="2" t="s">
        <v>212</v>
      </c>
      <c r="C334" s="2" t="s">
        <v>245</v>
      </c>
      <c r="D334" s="2" t="s">
        <v>246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3">
        <f>+Muertes_PN_ACUM[[#This Row],[10-06-2020]]-Muertes_PN_ACUM[[#This Row],[09-06-2020]]</f>
        <v>0</v>
      </c>
      <c r="N334" s="13">
        <f>+Muertes_PN_ACUM[[#This Row],[11-06-2020]]-Muertes_PN_ACUM[[#This Row],[10-06-2020]]</f>
        <v>0</v>
      </c>
    </row>
    <row r="335" spans="1:14">
      <c r="A335">
        <v>60306</v>
      </c>
      <c r="B335" s="2" t="s">
        <v>158</v>
      </c>
      <c r="C335" s="2" t="s">
        <v>406</v>
      </c>
      <c r="D335" s="2" t="s">
        <v>623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3">
        <f>+Muertes_PN_ACUM[[#This Row],[10-06-2020]]-Muertes_PN_ACUM[[#This Row],[09-06-2020]]</f>
        <v>0</v>
      </c>
      <c r="N335" s="13">
        <f>+Muertes_PN_ACUM[[#This Row],[11-06-2020]]-Muertes_PN_ACUM[[#This Row],[10-06-2020]]</f>
        <v>0</v>
      </c>
    </row>
    <row r="336" spans="1:14">
      <c r="A336">
        <v>90207</v>
      </c>
      <c r="B336" s="2" t="s">
        <v>114</v>
      </c>
      <c r="C336" s="2" t="s">
        <v>435</v>
      </c>
      <c r="D336" s="2" t="s">
        <v>624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3">
        <f>+Muertes_PN_ACUM[[#This Row],[10-06-2020]]-Muertes_PN_ACUM[[#This Row],[09-06-2020]]</f>
        <v>0</v>
      </c>
      <c r="N336" s="13">
        <f>+Muertes_PN_ACUM[[#This Row],[11-06-2020]]-Muertes_PN_ACUM[[#This Row],[10-06-2020]]</f>
        <v>0</v>
      </c>
    </row>
    <row r="337" spans="1:14">
      <c r="A337">
        <v>91004</v>
      </c>
      <c r="B337" s="2" t="s">
        <v>114</v>
      </c>
      <c r="C337" s="2" t="s">
        <v>115</v>
      </c>
      <c r="D337" s="2" t="s">
        <v>625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3">
        <f>+Muertes_PN_ACUM[[#This Row],[10-06-2020]]-Muertes_PN_ACUM[[#This Row],[09-06-2020]]</f>
        <v>0</v>
      </c>
      <c r="N337" s="13">
        <f>+Muertes_PN_ACUM[[#This Row],[11-06-2020]]-Muertes_PN_ACUM[[#This Row],[10-06-2020]]</f>
        <v>0</v>
      </c>
    </row>
    <row r="338" spans="1:14">
      <c r="A338">
        <v>130712</v>
      </c>
      <c r="B338" s="2" t="s">
        <v>102</v>
      </c>
      <c r="C338" s="2" t="s">
        <v>138</v>
      </c>
      <c r="D338" s="2" t="s">
        <v>347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3">
        <f>+Muertes_PN_ACUM[[#This Row],[10-06-2020]]-Muertes_PN_ACUM[[#This Row],[09-06-2020]]</f>
        <v>0</v>
      </c>
      <c r="N338" s="13">
        <f>+Muertes_PN_ACUM[[#This Row],[11-06-2020]]-Muertes_PN_ACUM[[#This Row],[10-06-2020]]</f>
        <v>0</v>
      </c>
    </row>
    <row r="339" spans="1:14">
      <c r="A339">
        <v>91107</v>
      </c>
      <c r="B339" s="2" t="s">
        <v>114</v>
      </c>
      <c r="C339" s="2" t="s">
        <v>186</v>
      </c>
      <c r="D339" s="2" t="s">
        <v>305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3">
        <f>+Muertes_PN_ACUM[[#This Row],[10-06-2020]]-Muertes_PN_ACUM[[#This Row],[09-06-2020]]</f>
        <v>0</v>
      </c>
      <c r="N339" s="13">
        <f>+Muertes_PN_ACUM[[#This Row],[11-06-2020]]-Muertes_PN_ACUM[[#This Row],[10-06-2020]]</f>
        <v>0</v>
      </c>
    </row>
    <row r="340" spans="1:14">
      <c r="A340">
        <v>90208</v>
      </c>
      <c r="B340" s="2" t="s">
        <v>114</v>
      </c>
      <c r="C340" s="2" t="s">
        <v>435</v>
      </c>
      <c r="D340" s="2" t="s">
        <v>626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3">
        <f>+Muertes_PN_ACUM[[#This Row],[10-06-2020]]-Muertes_PN_ACUM[[#This Row],[09-06-2020]]</f>
        <v>0</v>
      </c>
      <c r="N340" s="13">
        <f>+Muertes_PN_ACUM[[#This Row],[11-06-2020]]-Muertes_PN_ACUM[[#This Row],[10-06-2020]]</f>
        <v>0</v>
      </c>
    </row>
    <row r="341" spans="1:14">
      <c r="A341">
        <v>70212</v>
      </c>
      <c r="B341" s="2" t="s">
        <v>268</v>
      </c>
      <c r="C341" s="2" t="s">
        <v>348</v>
      </c>
      <c r="D341" s="2" t="s">
        <v>627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3">
        <f>+Muertes_PN_ACUM[[#This Row],[10-06-2020]]-Muertes_PN_ACUM[[#This Row],[09-06-2020]]</f>
        <v>0</v>
      </c>
      <c r="N341" s="13">
        <f>+Muertes_PN_ACUM[[#This Row],[11-06-2020]]-Muertes_PN_ACUM[[#This Row],[10-06-2020]]</f>
        <v>0</v>
      </c>
    </row>
    <row r="342" spans="1:14">
      <c r="A342">
        <v>91112</v>
      </c>
      <c r="B342" s="2" t="s">
        <v>114</v>
      </c>
      <c r="C342" s="2" t="s">
        <v>186</v>
      </c>
      <c r="D342" s="2" t="s">
        <v>327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3">
        <f>+Muertes_PN_ACUM[[#This Row],[10-06-2020]]-Muertes_PN_ACUM[[#This Row],[09-06-2020]]</f>
        <v>0</v>
      </c>
      <c r="N342" s="13">
        <f>+Muertes_PN_ACUM[[#This Row],[11-06-2020]]-Muertes_PN_ACUM[[#This Row],[10-06-2020]]</f>
        <v>0</v>
      </c>
    </row>
    <row r="343" spans="1:14">
      <c r="A343">
        <v>130308</v>
      </c>
      <c r="B343" s="2" t="s">
        <v>102</v>
      </c>
      <c r="C343" s="2" t="s">
        <v>222</v>
      </c>
      <c r="D343" s="2" t="s">
        <v>628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3">
        <f>+Muertes_PN_ACUM[[#This Row],[10-06-2020]]-Muertes_PN_ACUM[[#This Row],[09-06-2020]]</f>
        <v>0</v>
      </c>
      <c r="N343" s="13">
        <f>+Muertes_PN_ACUM[[#This Row],[11-06-2020]]-Muertes_PN_ACUM[[#This Row],[10-06-2020]]</f>
        <v>0</v>
      </c>
    </row>
    <row r="344" spans="1:14">
      <c r="A344">
        <v>70709</v>
      </c>
      <c r="B344" s="2" t="s">
        <v>268</v>
      </c>
      <c r="C344" s="2" t="s">
        <v>453</v>
      </c>
      <c r="D344" s="2" t="s">
        <v>629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3">
        <f>+Muertes_PN_ACUM[[#This Row],[10-06-2020]]-Muertes_PN_ACUM[[#This Row],[09-06-2020]]</f>
        <v>0</v>
      </c>
      <c r="N344" s="13">
        <f>+Muertes_PN_ACUM[[#This Row],[11-06-2020]]-Muertes_PN_ACUM[[#This Row],[10-06-2020]]</f>
        <v>0</v>
      </c>
    </row>
    <row r="345" spans="1:14">
      <c r="A345">
        <v>70301</v>
      </c>
      <c r="B345" s="2" t="s">
        <v>268</v>
      </c>
      <c r="C345" s="2" t="s">
        <v>268</v>
      </c>
      <c r="D345" s="2" t="s">
        <v>306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3">
        <f>+Muertes_PN_ACUM[[#This Row],[10-06-2020]]-Muertes_PN_ACUM[[#This Row],[09-06-2020]]</f>
        <v>0</v>
      </c>
      <c r="N345" s="13">
        <f>+Muertes_PN_ACUM[[#This Row],[11-06-2020]]-Muertes_PN_ACUM[[#This Row],[10-06-2020]]</f>
        <v>0</v>
      </c>
    </row>
    <row r="346" spans="1:14">
      <c r="A346">
        <v>90209</v>
      </c>
      <c r="B346" s="2" t="s">
        <v>114</v>
      </c>
      <c r="C346" s="2" t="s">
        <v>435</v>
      </c>
      <c r="D346" s="2" t="s">
        <v>630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3">
        <f>+Muertes_PN_ACUM[[#This Row],[10-06-2020]]-Muertes_PN_ACUM[[#This Row],[09-06-2020]]</f>
        <v>0</v>
      </c>
      <c r="N346" s="13">
        <f>+Muertes_PN_ACUM[[#This Row],[11-06-2020]]-Muertes_PN_ACUM[[#This Row],[10-06-2020]]</f>
        <v>0</v>
      </c>
    </row>
    <row r="347" spans="1:14">
      <c r="A347">
        <v>70603</v>
      </c>
      <c r="B347" s="2" t="s">
        <v>268</v>
      </c>
      <c r="C347" s="2" t="s">
        <v>248</v>
      </c>
      <c r="D347" s="2" t="s">
        <v>631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3">
        <f>+Muertes_PN_ACUM[[#This Row],[10-06-2020]]-Muertes_PN_ACUM[[#This Row],[09-06-2020]]</f>
        <v>0</v>
      </c>
      <c r="N347" s="13">
        <f>+Muertes_PN_ACUM[[#This Row],[11-06-2020]]-Muertes_PN_ACUM[[#This Row],[10-06-2020]]</f>
        <v>0</v>
      </c>
    </row>
    <row r="348" spans="1:14">
      <c r="A348">
        <v>41103</v>
      </c>
      <c r="B348" s="2" t="s">
        <v>154</v>
      </c>
      <c r="C348" s="2" t="s">
        <v>258</v>
      </c>
      <c r="D348" s="2" t="s">
        <v>632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3">
        <f>+Muertes_PN_ACUM[[#This Row],[10-06-2020]]-Muertes_PN_ACUM[[#This Row],[09-06-2020]]</f>
        <v>0</v>
      </c>
      <c r="N348" s="13">
        <f>+Muertes_PN_ACUM[[#This Row],[11-06-2020]]-Muertes_PN_ACUM[[#This Row],[10-06-2020]]</f>
        <v>0</v>
      </c>
    </row>
    <row r="349" spans="1:14" ht="24">
      <c r="A349">
        <v>110102</v>
      </c>
      <c r="B349" s="2" t="s">
        <v>188</v>
      </c>
      <c r="C349" s="2" t="s">
        <v>189</v>
      </c>
      <c r="D349" s="2" t="s">
        <v>190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3">
        <f>+Muertes_PN_ACUM[[#This Row],[10-06-2020]]-Muertes_PN_ACUM[[#This Row],[09-06-2020]]</f>
        <v>0</v>
      </c>
      <c r="N349" s="13">
        <f>+Muertes_PN_ACUM[[#This Row],[11-06-2020]]-Muertes_PN_ACUM[[#This Row],[10-06-2020]]</f>
        <v>0</v>
      </c>
    </row>
    <row r="350" spans="1:14">
      <c r="A350">
        <v>41306</v>
      </c>
      <c r="B350" s="2" t="s">
        <v>154</v>
      </c>
      <c r="C350" s="2" t="s">
        <v>441</v>
      </c>
      <c r="D350" s="2" t="s">
        <v>633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3">
        <f>+Muertes_PN_ACUM[[#This Row],[10-06-2020]]-Muertes_PN_ACUM[[#This Row],[09-06-2020]]</f>
        <v>0</v>
      </c>
      <c r="N350" s="13">
        <f>+Muertes_PN_ACUM[[#This Row],[11-06-2020]]-Muertes_PN_ACUM[[#This Row],[10-06-2020]]</f>
        <v>0</v>
      </c>
    </row>
    <row r="351" spans="1:14">
      <c r="A351">
        <v>120404</v>
      </c>
      <c r="B351" s="2" t="s">
        <v>191</v>
      </c>
      <c r="C351" s="2" t="s">
        <v>493</v>
      </c>
      <c r="D351" s="2" t="s">
        <v>634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3">
        <f>+Muertes_PN_ACUM[[#This Row],[10-06-2020]]-Muertes_PN_ACUM[[#This Row],[09-06-2020]]</f>
        <v>0</v>
      </c>
      <c r="N351" s="13">
        <f>+Muertes_PN_ACUM[[#This Row],[11-06-2020]]-Muertes_PN_ACUM[[#This Row],[10-06-2020]]</f>
        <v>0</v>
      </c>
    </row>
    <row r="352" spans="1:14">
      <c r="A352">
        <v>60602</v>
      </c>
      <c r="B352" s="2" t="s">
        <v>158</v>
      </c>
      <c r="C352" s="2" t="s">
        <v>342</v>
      </c>
      <c r="D352" s="2" t="s">
        <v>635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3">
        <f>+Muertes_PN_ACUM[[#This Row],[10-06-2020]]-Muertes_PN_ACUM[[#This Row],[09-06-2020]]</f>
        <v>0</v>
      </c>
      <c r="N352" s="13">
        <f>+Muertes_PN_ACUM[[#This Row],[11-06-2020]]-Muertes_PN_ACUM[[#This Row],[10-06-2020]]</f>
        <v>0</v>
      </c>
    </row>
    <row r="353" spans="1:14">
      <c r="A353">
        <v>70305</v>
      </c>
      <c r="B353" s="2" t="s">
        <v>268</v>
      </c>
      <c r="C353" s="2" t="s">
        <v>268</v>
      </c>
      <c r="D353" s="2" t="s">
        <v>636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3">
        <f>+Muertes_PN_ACUM[[#This Row],[10-06-2020]]-Muertes_PN_ACUM[[#This Row],[09-06-2020]]</f>
        <v>0</v>
      </c>
      <c r="N353" s="13">
        <f>+Muertes_PN_ACUM[[#This Row],[11-06-2020]]-Muertes_PN_ACUM[[#This Row],[10-06-2020]]</f>
        <v>0</v>
      </c>
    </row>
    <row r="354" spans="1:14">
      <c r="A354">
        <v>90308</v>
      </c>
      <c r="B354" s="2" t="s">
        <v>114</v>
      </c>
      <c r="C354" s="2" t="s">
        <v>284</v>
      </c>
      <c r="D354" s="2" t="s">
        <v>636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3">
        <f>+Muertes_PN_ACUM[[#This Row],[10-06-2020]]-Muertes_PN_ACUM[[#This Row],[09-06-2020]]</f>
        <v>0</v>
      </c>
      <c r="N354" s="13">
        <f>+Muertes_PN_ACUM[[#This Row],[11-06-2020]]-Muertes_PN_ACUM[[#This Row],[10-06-2020]]</f>
        <v>0</v>
      </c>
    </row>
    <row r="355" spans="1:14">
      <c r="A355">
        <v>80816</v>
      </c>
      <c r="B355" s="2" t="s">
        <v>99</v>
      </c>
      <c r="C355" s="2" t="s">
        <v>99</v>
      </c>
      <c r="D355" s="2" t="s">
        <v>129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3">
        <f>+Muertes_PN_ACUM[[#This Row],[10-06-2020]]-Muertes_PN_ACUM[[#This Row],[09-06-2020]]</f>
        <v>0</v>
      </c>
      <c r="N355" s="13">
        <f>+Muertes_PN_ACUM[[#This Row],[11-06-2020]]-Muertes_PN_ACUM[[#This Row],[10-06-2020]]</f>
        <v>2</v>
      </c>
    </row>
    <row r="356" spans="1:14">
      <c r="A356">
        <v>10210</v>
      </c>
      <c r="B356" s="2" t="s">
        <v>163</v>
      </c>
      <c r="C356" s="2" t="s">
        <v>164</v>
      </c>
      <c r="D356" s="2" t="s">
        <v>637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3">
        <f>+Muertes_PN_ACUM[[#This Row],[10-06-2020]]-Muertes_PN_ACUM[[#This Row],[09-06-2020]]</f>
        <v>0</v>
      </c>
      <c r="N356" s="13">
        <f>+Muertes_PN_ACUM[[#This Row],[11-06-2020]]-Muertes_PN_ACUM[[#This Row],[10-06-2020]]</f>
        <v>0</v>
      </c>
    </row>
    <row r="357" spans="1:14">
      <c r="A357">
        <v>70306</v>
      </c>
      <c r="B357" s="2" t="s">
        <v>268</v>
      </c>
      <c r="C357" s="2" t="s">
        <v>268</v>
      </c>
      <c r="D357" s="2" t="s">
        <v>638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3">
        <f>+Muertes_PN_ACUM[[#This Row],[10-06-2020]]-Muertes_PN_ACUM[[#This Row],[09-06-2020]]</f>
        <v>0</v>
      </c>
      <c r="N357" s="13">
        <f>+Muertes_PN_ACUM[[#This Row],[11-06-2020]]-Muertes_PN_ACUM[[#This Row],[10-06-2020]]</f>
        <v>0</v>
      </c>
    </row>
    <row r="358" spans="1:14">
      <c r="A358">
        <v>90210</v>
      </c>
      <c r="B358" s="2" t="s">
        <v>114</v>
      </c>
      <c r="C358" s="2" t="s">
        <v>435</v>
      </c>
      <c r="D358" s="2" t="s">
        <v>639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3">
        <f>+Muertes_PN_ACUM[[#This Row],[10-06-2020]]-Muertes_PN_ACUM[[#This Row],[09-06-2020]]</f>
        <v>0</v>
      </c>
      <c r="N358" s="13">
        <f>+Muertes_PN_ACUM[[#This Row],[11-06-2020]]-Muertes_PN_ACUM[[#This Row],[10-06-2020]]</f>
        <v>0</v>
      </c>
    </row>
    <row r="359" spans="1:14">
      <c r="A359">
        <v>20405</v>
      </c>
      <c r="B359" s="2" t="s">
        <v>212</v>
      </c>
      <c r="C359" s="2" t="s">
        <v>249</v>
      </c>
      <c r="D359" s="2" t="s">
        <v>640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3">
        <f>+Muertes_PN_ACUM[[#This Row],[10-06-2020]]-Muertes_PN_ACUM[[#This Row],[09-06-2020]]</f>
        <v>0</v>
      </c>
      <c r="N359" s="13">
        <f>+Muertes_PN_ACUM[[#This Row],[11-06-2020]]-Muertes_PN_ACUM[[#This Row],[10-06-2020]]</f>
        <v>0</v>
      </c>
    </row>
    <row r="360" spans="1:14">
      <c r="A360">
        <v>90702</v>
      </c>
      <c r="B360" s="2" t="s">
        <v>114</v>
      </c>
      <c r="C360" s="2" t="s">
        <v>363</v>
      </c>
      <c r="D360" s="2" t="s">
        <v>640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3">
        <f>+Muertes_PN_ACUM[[#This Row],[10-06-2020]]-Muertes_PN_ACUM[[#This Row],[09-06-2020]]</f>
        <v>0</v>
      </c>
      <c r="N360" s="13">
        <f>+Muertes_PN_ACUM[[#This Row],[11-06-2020]]-Muertes_PN_ACUM[[#This Row],[10-06-2020]]</f>
        <v>0</v>
      </c>
    </row>
    <row r="361" spans="1:14">
      <c r="A361">
        <v>41101</v>
      </c>
      <c r="B361" s="2" t="s">
        <v>154</v>
      </c>
      <c r="C361" s="2" t="s">
        <v>258</v>
      </c>
      <c r="D361" s="2" t="s">
        <v>403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3">
        <f>+Muertes_PN_ACUM[[#This Row],[10-06-2020]]-Muertes_PN_ACUM[[#This Row],[09-06-2020]]</f>
        <v>0</v>
      </c>
      <c r="N361" s="13">
        <f>+Muertes_PN_ACUM[[#This Row],[11-06-2020]]-Muertes_PN_ACUM[[#This Row],[10-06-2020]]</f>
        <v>0</v>
      </c>
    </row>
    <row r="362" spans="1:14">
      <c r="A362">
        <v>130407</v>
      </c>
      <c r="B362" s="2" t="s">
        <v>102</v>
      </c>
      <c r="C362" s="2" t="s">
        <v>259</v>
      </c>
      <c r="D362" s="2" t="s">
        <v>403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3">
        <f>+Muertes_PN_ACUM[[#This Row],[10-06-2020]]-Muertes_PN_ACUM[[#This Row],[09-06-2020]]</f>
        <v>0</v>
      </c>
      <c r="N362" s="13">
        <f>+Muertes_PN_ACUM[[#This Row],[11-06-2020]]-Muertes_PN_ACUM[[#This Row],[10-06-2020]]</f>
        <v>0</v>
      </c>
    </row>
    <row r="363" spans="1:14">
      <c r="A363">
        <v>60309</v>
      </c>
      <c r="B363" s="2" t="s">
        <v>158</v>
      </c>
      <c r="C363" s="2" t="s">
        <v>406</v>
      </c>
      <c r="D363" s="2" t="s">
        <v>641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3">
        <f>+Muertes_PN_ACUM[[#This Row],[10-06-2020]]-Muertes_PN_ACUM[[#This Row],[09-06-2020]]</f>
        <v>0</v>
      </c>
      <c r="N363" s="13">
        <f>+Muertes_PN_ACUM[[#This Row],[11-06-2020]]-Muertes_PN_ACUM[[#This Row],[10-06-2020]]</f>
        <v>0</v>
      </c>
    </row>
    <row r="364" spans="1:14">
      <c r="A364">
        <v>20306</v>
      </c>
      <c r="B364" s="2" t="s">
        <v>212</v>
      </c>
      <c r="C364" s="2" t="s">
        <v>245</v>
      </c>
      <c r="D364" s="2" t="s">
        <v>224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3">
        <f>+Muertes_PN_ACUM[[#This Row],[10-06-2020]]-Muertes_PN_ACUM[[#This Row],[09-06-2020]]</f>
        <v>0</v>
      </c>
      <c r="N364" s="13">
        <f>+Muertes_PN_ACUM[[#This Row],[11-06-2020]]-Muertes_PN_ACUM[[#This Row],[10-06-2020]]</f>
        <v>0</v>
      </c>
    </row>
    <row r="365" spans="1:14">
      <c r="A365">
        <v>40606</v>
      </c>
      <c r="B365" s="2" t="s">
        <v>154</v>
      </c>
      <c r="C365" s="2" t="s">
        <v>171</v>
      </c>
      <c r="D365" s="2" t="s">
        <v>224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3">
        <f>+Muertes_PN_ACUM[[#This Row],[10-06-2020]]-Muertes_PN_ACUM[[#This Row],[09-06-2020]]</f>
        <v>0</v>
      </c>
      <c r="N365" s="13">
        <f>+Muertes_PN_ACUM[[#This Row],[11-06-2020]]-Muertes_PN_ACUM[[#This Row],[10-06-2020]]</f>
        <v>0</v>
      </c>
    </row>
    <row r="366" spans="1:14">
      <c r="A366">
        <v>80820</v>
      </c>
      <c r="B366" s="2" t="s">
        <v>99</v>
      </c>
      <c r="C366" s="2" t="s">
        <v>99</v>
      </c>
      <c r="D366" s="2" t="s">
        <v>125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3">
        <f>+Muertes_PN_ACUM[[#This Row],[10-06-2020]]-Muertes_PN_ACUM[[#This Row],[09-06-2020]]</f>
        <v>0</v>
      </c>
      <c r="N366" s="13">
        <f>+Muertes_PN_ACUM[[#This Row],[11-06-2020]]-Muertes_PN_ACUM[[#This Row],[10-06-2020]]</f>
        <v>0</v>
      </c>
    </row>
    <row r="367" spans="1:14">
      <c r="A367">
        <v>80505</v>
      </c>
      <c r="B367" s="2" t="s">
        <v>99</v>
      </c>
      <c r="C367" s="2" t="s">
        <v>134</v>
      </c>
      <c r="D367" s="2" t="s">
        <v>208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3">
        <f>+Muertes_PN_ACUM[[#This Row],[10-06-2020]]-Muertes_PN_ACUM[[#This Row],[09-06-2020]]</f>
        <v>0</v>
      </c>
      <c r="N367" s="13">
        <f>+Muertes_PN_ACUM[[#This Row],[11-06-2020]]-Muertes_PN_ACUM[[#This Row],[10-06-2020]]</f>
        <v>0</v>
      </c>
    </row>
    <row r="368" spans="1:14">
      <c r="A368">
        <v>60201</v>
      </c>
      <c r="B368" s="2" t="s">
        <v>158</v>
      </c>
      <c r="C368" s="2" t="s">
        <v>350</v>
      </c>
      <c r="D368" s="2" t="s">
        <v>642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3">
        <f>+Muertes_PN_ACUM[[#This Row],[10-06-2020]]-Muertes_PN_ACUM[[#This Row],[09-06-2020]]</f>
        <v>0</v>
      </c>
      <c r="N368" s="13">
        <f>+Muertes_PN_ACUM[[#This Row],[11-06-2020]]-Muertes_PN_ACUM[[#This Row],[10-06-2020]]</f>
        <v>0</v>
      </c>
    </row>
    <row r="369" spans="1:14">
      <c r="A369">
        <v>130309</v>
      </c>
      <c r="B369" s="2" t="s">
        <v>102</v>
      </c>
      <c r="C369" s="2" t="s">
        <v>222</v>
      </c>
      <c r="D369" s="2" t="s">
        <v>307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3">
        <f>+Muertes_PN_ACUM[[#This Row],[10-06-2020]]-Muertes_PN_ACUM[[#This Row],[09-06-2020]]</f>
        <v>0</v>
      </c>
      <c r="N369" s="13">
        <f>+Muertes_PN_ACUM[[#This Row],[11-06-2020]]-Muertes_PN_ACUM[[#This Row],[10-06-2020]]</f>
        <v>0</v>
      </c>
    </row>
    <row r="370" spans="1:14">
      <c r="A370">
        <v>70409</v>
      </c>
      <c r="B370" s="2" t="s">
        <v>268</v>
      </c>
      <c r="C370" s="2" t="s">
        <v>328</v>
      </c>
      <c r="D370" s="2" t="s">
        <v>308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3">
        <f>+Muertes_PN_ACUM[[#This Row],[10-06-2020]]-Muertes_PN_ACUM[[#This Row],[09-06-2020]]</f>
        <v>0</v>
      </c>
      <c r="N370" s="13">
        <f>+Muertes_PN_ACUM[[#This Row],[11-06-2020]]-Muertes_PN_ACUM[[#This Row],[10-06-2020]]</f>
        <v>0</v>
      </c>
    </row>
    <row r="371" spans="1:14">
      <c r="A371">
        <v>90501</v>
      </c>
      <c r="B371" s="2" t="s">
        <v>114</v>
      </c>
      <c r="C371" s="2" t="s">
        <v>308</v>
      </c>
      <c r="D371" s="2" t="s">
        <v>309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3">
        <f>+Muertes_PN_ACUM[[#This Row],[10-06-2020]]-Muertes_PN_ACUM[[#This Row],[09-06-2020]]</f>
        <v>0</v>
      </c>
      <c r="N371" s="13">
        <f>+Muertes_PN_ACUM[[#This Row],[11-06-2020]]-Muertes_PN_ACUM[[#This Row],[10-06-2020]]</f>
        <v>0</v>
      </c>
    </row>
    <row r="372" spans="1:14">
      <c r="A372">
        <v>70213</v>
      </c>
      <c r="B372" s="2" t="s">
        <v>268</v>
      </c>
      <c r="C372" s="2" t="s">
        <v>348</v>
      </c>
      <c r="D372" s="2" t="s">
        <v>643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3">
        <f>+Muertes_PN_ACUM[[#This Row],[10-06-2020]]-Muertes_PN_ACUM[[#This Row],[09-06-2020]]</f>
        <v>0</v>
      </c>
      <c r="N372" s="13">
        <f>+Muertes_PN_ACUM[[#This Row],[11-06-2020]]-Muertes_PN_ACUM[[#This Row],[10-06-2020]]</f>
        <v>0</v>
      </c>
    </row>
    <row r="373" spans="1:14">
      <c r="A373">
        <v>10207</v>
      </c>
      <c r="B373" s="2" t="s">
        <v>163</v>
      </c>
      <c r="C373" s="2" t="s">
        <v>164</v>
      </c>
      <c r="D373" s="2" t="s">
        <v>348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3">
        <f>+Muertes_PN_ACUM[[#This Row],[10-06-2020]]-Muertes_PN_ACUM[[#This Row],[09-06-2020]]</f>
        <v>0</v>
      </c>
      <c r="N373" s="13">
        <f>+Muertes_PN_ACUM[[#This Row],[11-06-2020]]-Muertes_PN_ACUM[[#This Row],[10-06-2020]]</f>
        <v>0</v>
      </c>
    </row>
    <row r="374" spans="1:14">
      <c r="A374">
        <v>70201</v>
      </c>
      <c r="B374" s="2" t="s">
        <v>268</v>
      </c>
      <c r="C374" s="2" t="s">
        <v>348</v>
      </c>
      <c r="D374" s="2" t="s">
        <v>349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3">
        <f>+Muertes_PN_ACUM[[#This Row],[10-06-2020]]-Muertes_PN_ACUM[[#This Row],[09-06-2020]]</f>
        <v>0</v>
      </c>
      <c r="N374" s="13">
        <f>+Muertes_PN_ACUM[[#This Row],[11-06-2020]]-Muertes_PN_ACUM[[#This Row],[10-06-2020]]</f>
        <v>0</v>
      </c>
    </row>
    <row r="375" spans="1:14">
      <c r="A375">
        <v>70214</v>
      </c>
      <c r="B375" s="2" t="s">
        <v>268</v>
      </c>
      <c r="C375" s="2" t="s">
        <v>348</v>
      </c>
      <c r="D375" s="2" t="s">
        <v>644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3">
        <f>+Muertes_PN_ACUM[[#This Row],[10-06-2020]]-Muertes_PN_ACUM[[#This Row],[09-06-2020]]</f>
        <v>0</v>
      </c>
      <c r="N375" s="13">
        <f>+Muertes_PN_ACUM[[#This Row],[11-06-2020]]-Muertes_PN_ACUM[[#This Row],[10-06-2020]]</f>
        <v>0</v>
      </c>
    </row>
    <row r="376" spans="1:14">
      <c r="A376">
        <v>70107</v>
      </c>
      <c r="B376" s="2" t="s">
        <v>268</v>
      </c>
      <c r="C376" s="2" t="s">
        <v>400</v>
      </c>
      <c r="D376" s="2" t="s">
        <v>645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3">
        <f>+Muertes_PN_ACUM[[#This Row],[10-06-2020]]-Muertes_PN_ACUM[[#This Row],[09-06-2020]]</f>
        <v>0</v>
      </c>
      <c r="N376" s="13">
        <f>+Muertes_PN_ACUM[[#This Row],[11-06-2020]]-Muertes_PN_ACUM[[#This Row],[10-06-2020]]</f>
        <v>0</v>
      </c>
    </row>
    <row r="377" spans="1:14">
      <c r="A377">
        <v>130907</v>
      </c>
      <c r="B377" s="2" t="s">
        <v>102</v>
      </c>
      <c r="C377" s="2" t="s">
        <v>322</v>
      </c>
      <c r="D377" s="2" t="s">
        <v>646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3">
        <f>+Muertes_PN_ACUM[[#This Row],[10-06-2020]]-Muertes_PN_ACUM[[#This Row],[09-06-2020]]</f>
        <v>0</v>
      </c>
      <c r="N377" s="13">
        <f>+Muertes_PN_ACUM[[#This Row],[11-06-2020]]-Muertes_PN_ACUM[[#This Row],[10-06-2020]]</f>
        <v>0</v>
      </c>
    </row>
    <row r="378" spans="1:14">
      <c r="A378">
        <v>60205</v>
      </c>
      <c r="B378" s="2" t="s">
        <v>158</v>
      </c>
      <c r="C378" s="2" t="s">
        <v>350</v>
      </c>
      <c r="D378" s="2" t="s">
        <v>351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3">
        <f>+Muertes_PN_ACUM[[#This Row],[10-06-2020]]-Muertes_PN_ACUM[[#This Row],[09-06-2020]]</f>
        <v>0</v>
      </c>
      <c r="N378" s="13">
        <f>+Muertes_PN_ACUM[[#This Row],[11-06-2020]]-Muertes_PN_ACUM[[#This Row],[10-06-2020]]</f>
        <v>0</v>
      </c>
    </row>
    <row r="379" spans="1:14">
      <c r="A379">
        <v>90604</v>
      </c>
      <c r="B379" s="2" t="s">
        <v>114</v>
      </c>
      <c r="C379" s="2" t="s">
        <v>302</v>
      </c>
      <c r="D379" s="2" t="s">
        <v>351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3">
        <f>+Muertes_PN_ACUM[[#This Row],[10-06-2020]]-Muertes_PN_ACUM[[#This Row],[09-06-2020]]</f>
        <v>0</v>
      </c>
      <c r="N379" s="13">
        <f>+Muertes_PN_ACUM[[#This Row],[11-06-2020]]-Muertes_PN_ACUM[[#This Row],[10-06-2020]]</f>
        <v>0</v>
      </c>
    </row>
    <row r="380" spans="1:14">
      <c r="A380">
        <v>130310</v>
      </c>
      <c r="B380" s="2" t="s">
        <v>102</v>
      </c>
      <c r="C380" s="2" t="s">
        <v>222</v>
      </c>
      <c r="D380" s="2" t="s">
        <v>223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3">
        <f>+Muertes_PN_ACUM[[#This Row],[10-06-2020]]-Muertes_PN_ACUM[[#This Row],[09-06-2020]]</f>
        <v>0</v>
      </c>
      <c r="N380" s="13">
        <f>+Muertes_PN_ACUM[[#This Row],[11-06-2020]]-Muertes_PN_ACUM[[#This Row],[10-06-2020]]</f>
        <v>0</v>
      </c>
    </row>
    <row r="381" spans="1:14">
      <c r="A381">
        <v>30108</v>
      </c>
      <c r="B381" s="2" t="s">
        <v>144</v>
      </c>
      <c r="C381" s="2" t="s">
        <v>144</v>
      </c>
      <c r="D381" s="2" t="s">
        <v>310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3">
        <f>+Muertes_PN_ACUM[[#This Row],[10-06-2020]]-Muertes_PN_ACUM[[#This Row],[09-06-2020]]</f>
        <v>0</v>
      </c>
      <c r="N381" s="13">
        <f>+Muertes_PN_ACUM[[#This Row],[11-06-2020]]-Muertes_PN_ACUM[[#This Row],[10-06-2020]]</f>
        <v>0</v>
      </c>
    </row>
    <row r="382" spans="1:14">
      <c r="A382">
        <v>40202</v>
      </c>
      <c r="B382" s="2" t="s">
        <v>154</v>
      </c>
      <c r="C382" s="2" t="s">
        <v>195</v>
      </c>
      <c r="D382" s="2" t="s">
        <v>647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3">
        <f>+Muertes_PN_ACUM[[#This Row],[10-06-2020]]-Muertes_PN_ACUM[[#This Row],[09-06-2020]]</f>
        <v>0</v>
      </c>
      <c r="N382" s="13">
        <f>+Muertes_PN_ACUM[[#This Row],[11-06-2020]]-Muertes_PN_ACUM[[#This Row],[10-06-2020]]</f>
        <v>0</v>
      </c>
    </row>
    <row r="383" spans="1:14">
      <c r="A383">
        <v>70108</v>
      </c>
      <c r="B383" s="2" t="s">
        <v>268</v>
      </c>
      <c r="C383" s="2" t="s">
        <v>400</v>
      </c>
      <c r="D383" s="2" t="s">
        <v>648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3">
        <f>+Muertes_PN_ACUM[[#This Row],[10-06-2020]]-Muertes_PN_ACUM[[#This Row],[09-06-2020]]</f>
        <v>0</v>
      </c>
      <c r="N383" s="13">
        <f>+Muertes_PN_ACUM[[#This Row],[11-06-2020]]-Muertes_PN_ACUM[[#This Row],[10-06-2020]]</f>
        <v>0</v>
      </c>
    </row>
    <row r="384" spans="1:14">
      <c r="A384">
        <v>60104</v>
      </c>
      <c r="B384" s="2" t="s">
        <v>158</v>
      </c>
      <c r="C384" s="2" t="s">
        <v>297</v>
      </c>
      <c r="D384" s="2" t="s">
        <v>298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3">
        <f>+Muertes_PN_ACUM[[#This Row],[10-06-2020]]-Muertes_PN_ACUM[[#This Row],[09-06-2020]]</f>
        <v>0</v>
      </c>
      <c r="N384" s="13">
        <f>+Muertes_PN_ACUM[[#This Row],[11-06-2020]]-Muertes_PN_ACUM[[#This Row],[10-06-2020]]</f>
        <v>0</v>
      </c>
    </row>
    <row r="385" spans="1:14">
      <c r="A385">
        <v>91201</v>
      </c>
      <c r="B385" s="2" t="s">
        <v>114</v>
      </c>
      <c r="C385" s="2" t="s">
        <v>242</v>
      </c>
      <c r="D385" s="2" t="s">
        <v>243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3">
        <f>+Muertes_PN_ACUM[[#This Row],[10-06-2020]]-Muertes_PN_ACUM[[#This Row],[09-06-2020]]</f>
        <v>0</v>
      </c>
      <c r="N385" s="13">
        <f>+Muertes_PN_ACUM[[#This Row],[11-06-2020]]-Muertes_PN_ACUM[[#This Row],[10-06-2020]]</f>
        <v>0</v>
      </c>
    </row>
    <row r="386" spans="1:14">
      <c r="A386">
        <v>60504</v>
      </c>
      <c r="B386" s="2" t="s">
        <v>158</v>
      </c>
      <c r="C386" s="2" t="s">
        <v>417</v>
      </c>
      <c r="D386" s="2" t="s">
        <v>649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3">
        <f>+Muertes_PN_ACUM[[#This Row],[10-06-2020]]-Muertes_PN_ACUM[[#This Row],[09-06-2020]]</f>
        <v>0</v>
      </c>
      <c r="N386" s="13">
        <f>+Muertes_PN_ACUM[[#This Row],[11-06-2020]]-Muertes_PN_ACUM[[#This Row],[10-06-2020]]</f>
        <v>0</v>
      </c>
    </row>
    <row r="387" spans="1:14">
      <c r="A387">
        <v>70410</v>
      </c>
      <c r="B387" s="2" t="s">
        <v>268</v>
      </c>
      <c r="C387" s="2" t="s">
        <v>328</v>
      </c>
      <c r="D387" s="2" t="s">
        <v>650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3">
        <f>+Muertes_PN_ACUM[[#This Row],[10-06-2020]]-Muertes_PN_ACUM[[#This Row],[09-06-2020]]</f>
        <v>0</v>
      </c>
      <c r="N387" s="13">
        <f>+Muertes_PN_ACUM[[#This Row],[11-06-2020]]-Muertes_PN_ACUM[[#This Row],[10-06-2020]]</f>
        <v>0</v>
      </c>
    </row>
    <row r="388" spans="1:14">
      <c r="A388">
        <v>20304</v>
      </c>
      <c r="B388" s="2" t="s">
        <v>212</v>
      </c>
      <c r="C388" s="2" t="s">
        <v>245</v>
      </c>
      <c r="D388" s="2" t="s">
        <v>651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3">
        <f>+Muertes_PN_ACUM[[#This Row],[10-06-2020]]-Muertes_PN_ACUM[[#This Row],[09-06-2020]]</f>
        <v>0</v>
      </c>
      <c r="N388" s="13">
        <f>+Muertes_PN_ACUM[[#This Row],[11-06-2020]]-Muertes_PN_ACUM[[#This Row],[10-06-2020]]</f>
        <v>0</v>
      </c>
    </row>
    <row r="389" spans="1:14">
      <c r="A389">
        <v>60404</v>
      </c>
      <c r="B389" s="2" t="s">
        <v>158</v>
      </c>
      <c r="C389" s="2" t="s">
        <v>332</v>
      </c>
      <c r="D389" s="2" t="s">
        <v>651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3">
        <f>+Muertes_PN_ACUM[[#This Row],[10-06-2020]]-Muertes_PN_ACUM[[#This Row],[09-06-2020]]</f>
        <v>0</v>
      </c>
      <c r="N389" s="13">
        <f>+Muertes_PN_ACUM[[#This Row],[11-06-2020]]-Muertes_PN_ACUM[[#This Row],[10-06-2020]]</f>
        <v>0</v>
      </c>
    </row>
    <row r="390" spans="1:14">
      <c r="A390">
        <v>90404</v>
      </c>
      <c r="B390" s="2" t="s">
        <v>114</v>
      </c>
      <c r="C390" s="2" t="s">
        <v>238</v>
      </c>
      <c r="D390" s="2" t="s">
        <v>651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3">
        <f>+Muertes_PN_ACUM[[#This Row],[10-06-2020]]-Muertes_PN_ACUM[[#This Row],[09-06-2020]]</f>
        <v>0</v>
      </c>
      <c r="N390" s="13">
        <f>+Muertes_PN_ACUM[[#This Row],[11-06-2020]]-Muertes_PN_ACUM[[#This Row],[10-06-2020]]</f>
        <v>0</v>
      </c>
    </row>
    <row r="391" spans="1:14">
      <c r="A391">
        <v>70309</v>
      </c>
      <c r="B391" s="2" t="s">
        <v>268</v>
      </c>
      <c r="C391" s="2" t="s">
        <v>268</v>
      </c>
      <c r="D391" s="2" t="s">
        <v>652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3">
        <f>+Muertes_PN_ACUM[[#This Row],[10-06-2020]]-Muertes_PN_ACUM[[#This Row],[09-06-2020]]</f>
        <v>0</v>
      </c>
      <c r="N391" s="13">
        <f>+Muertes_PN_ACUM[[#This Row],[11-06-2020]]-Muertes_PN_ACUM[[#This Row],[10-06-2020]]</f>
        <v>0</v>
      </c>
    </row>
    <row r="392" spans="1:14">
      <c r="A392">
        <v>20307</v>
      </c>
      <c r="B392" s="2" t="s">
        <v>212</v>
      </c>
      <c r="C392" s="2" t="s">
        <v>245</v>
      </c>
      <c r="D392" s="2" t="s">
        <v>653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3">
        <f>+Muertes_PN_ACUM[[#This Row],[10-06-2020]]-Muertes_PN_ACUM[[#This Row],[09-06-2020]]</f>
        <v>0</v>
      </c>
      <c r="N392" s="13">
        <f>+Muertes_PN_ACUM[[#This Row],[11-06-2020]]-Muertes_PN_ACUM[[#This Row],[10-06-2020]]</f>
        <v>0</v>
      </c>
    </row>
    <row r="393" spans="1:14">
      <c r="A393">
        <v>90507</v>
      </c>
      <c r="B393" s="2" t="s">
        <v>114</v>
      </c>
      <c r="C393" s="2" t="s">
        <v>308</v>
      </c>
      <c r="D393" s="2" t="s">
        <v>654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3">
        <f>+Muertes_PN_ACUM[[#This Row],[10-06-2020]]-Muertes_PN_ACUM[[#This Row],[09-06-2020]]</f>
        <v>0</v>
      </c>
      <c r="N393" s="13">
        <f>+Muertes_PN_ACUM[[#This Row],[11-06-2020]]-Muertes_PN_ACUM[[#This Row],[10-06-2020]]</f>
        <v>0</v>
      </c>
    </row>
    <row r="394" spans="1:14" ht="24">
      <c r="A394">
        <v>120903</v>
      </c>
      <c r="B394" s="2" t="s">
        <v>191</v>
      </c>
      <c r="C394" s="2" t="s">
        <v>449</v>
      </c>
      <c r="D394" s="2" t="s">
        <v>655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3">
        <f>+Muertes_PN_ACUM[[#This Row],[10-06-2020]]-Muertes_PN_ACUM[[#This Row],[09-06-2020]]</f>
        <v>0</v>
      </c>
      <c r="N394" s="13">
        <f>+Muertes_PN_ACUM[[#This Row],[11-06-2020]]-Muertes_PN_ACUM[[#This Row],[10-06-2020]]</f>
        <v>0</v>
      </c>
    </row>
    <row r="395" spans="1:14">
      <c r="A395">
        <v>40708</v>
      </c>
      <c r="B395" s="2" t="s">
        <v>154</v>
      </c>
      <c r="C395" s="2" t="s">
        <v>286</v>
      </c>
      <c r="D395" s="2" t="s">
        <v>205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3">
        <f>+Muertes_PN_ACUM[[#This Row],[10-06-2020]]-Muertes_PN_ACUM[[#This Row],[09-06-2020]]</f>
        <v>0</v>
      </c>
      <c r="N395" s="13">
        <f>+Muertes_PN_ACUM[[#This Row],[11-06-2020]]-Muertes_PN_ACUM[[#This Row],[10-06-2020]]</f>
        <v>0</v>
      </c>
    </row>
    <row r="396" spans="1:14">
      <c r="A396">
        <v>91008</v>
      </c>
      <c r="B396" s="2" t="s">
        <v>114</v>
      </c>
      <c r="C396" s="2" t="s">
        <v>115</v>
      </c>
      <c r="D396" s="2" t="s">
        <v>205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3">
        <f>+Muertes_PN_ACUM[[#This Row],[10-06-2020]]-Muertes_PN_ACUM[[#This Row],[09-06-2020]]</f>
        <v>0</v>
      </c>
      <c r="N396" s="13">
        <f>+Muertes_PN_ACUM[[#This Row],[11-06-2020]]-Muertes_PN_ACUM[[#This Row],[10-06-2020]]</f>
        <v>0</v>
      </c>
    </row>
    <row r="397" spans="1:14">
      <c r="A397">
        <v>40703</v>
      </c>
      <c r="B397" s="2" t="s">
        <v>154</v>
      </c>
      <c r="C397" s="2" t="s">
        <v>286</v>
      </c>
      <c r="D397" s="2" t="s">
        <v>438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3">
        <f>+Muertes_PN_ACUM[[#This Row],[10-06-2020]]-Muertes_PN_ACUM[[#This Row],[09-06-2020]]</f>
        <v>0</v>
      </c>
      <c r="N397" s="13">
        <f>+Muertes_PN_ACUM[[#This Row],[11-06-2020]]-Muertes_PN_ACUM[[#This Row],[10-06-2020]]</f>
        <v>0</v>
      </c>
    </row>
    <row r="398" spans="1:14">
      <c r="A398">
        <v>40803</v>
      </c>
      <c r="B398" s="2" t="s">
        <v>154</v>
      </c>
      <c r="C398" s="2" t="s">
        <v>280</v>
      </c>
      <c r="D398" s="2" t="s">
        <v>352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3">
        <f>+Muertes_PN_ACUM[[#This Row],[10-06-2020]]-Muertes_PN_ACUM[[#This Row],[09-06-2020]]</f>
        <v>0</v>
      </c>
      <c r="N398" s="13">
        <f>+Muertes_PN_ACUM[[#This Row],[11-06-2020]]-Muertes_PN_ACUM[[#This Row],[10-06-2020]]</f>
        <v>0</v>
      </c>
    </row>
    <row r="399" spans="1:14">
      <c r="A399">
        <v>70307</v>
      </c>
      <c r="B399" s="2" t="s">
        <v>268</v>
      </c>
      <c r="C399" s="2" t="s">
        <v>268</v>
      </c>
      <c r="D399" s="2" t="s">
        <v>352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3">
        <f>+Muertes_PN_ACUM[[#This Row],[10-06-2020]]-Muertes_PN_ACUM[[#This Row],[09-06-2020]]</f>
        <v>0</v>
      </c>
      <c r="N399" s="13">
        <f>+Muertes_PN_ACUM[[#This Row],[11-06-2020]]-Muertes_PN_ACUM[[#This Row],[10-06-2020]]</f>
        <v>0</v>
      </c>
    </row>
    <row r="400" spans="1:14">
      <c r="A400">
        <v>70502</v>
      </c>
      <c r="B400" s="2" t="s">
        <v>268</v>
      </c>
      <c r="C400" s="2" t="s">
        <v>656</v>
      </c>
      <c r="D400" s="2" t="s">
        <v>657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3">
        <f>+Muertes_PN_ACUM[[#This Row],[10-06-2020]]-Muertes_PN_ACUM[[#This Row],[09-06-2020]]</f>
        <v>0</v>
      </c>
      <c r="N400" s="13">
        <f>+Muertes_PN_ACUM[[#This Row],[11-06-2020]]-Muertes_PN_ACUM[[#This Row],[10-06-2020]]</f>
        <v>0</v>
      </c>
    </row>
    <row r="401" spans="1:14">
      <c r="A401">
        <v>60705</v>
      </c>
      <c r="B401" s="2" t="s">
        <v>158</v>
      </c>
      <c r="C401" s="2" t="s">
        <v>353</v>
      </c>
      <c r="D401" s="2" t="s">
        <v>354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3">
        <f>+Muertes_PN_ACUM[[#This Row],[10-06-2020]]-Muertes_PN_ACUM[[#This Row],[09-06-2020]]</f>
        <v>0</v>
      </c>
      <c r="N401" s="13">
        <f>+Muertes_PN_ACUM[[#This Row],[11-06-2020]]-Muertes_PN_ACUM[[#This Row],[10-06-2020]]</f>
        <v>0</v>
      </c>
    </row>
    <row r="402" spans="1:14">
      <c r="A402">
        <v>60503</v>
      </c>
      <c r="B402" s="2" t="s">
        <v>158</v>
      </c>
      <c r="C402" s="2" t="s">
        <v>417</v>
      </c>
      <c r="D402" s="2" t="s">
        <v>658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3">
        <f>+Muertes_PN_ACUM[[#This Row],[10-06-2020]]-Muertes_PN_ACUM[[#This Row],[09-06-2020]]</f>
        <v>0</v>
      </c>
      <c r="N402" s="13">
        <f>+Muertes_PN_ACUM[[#This Row],[11-06-2020]]-Muertes_PN_ACUM[[#This Row],[10-06-2020]]</f>
        <v>0</v>
      </c>
    </row>
    <row r="403" spans="1:14">
      <c r="A403">
        <v>90703</v>
      </c>
      <c r="B403" s="2" t="s">
        <v>114</v>
      </c>
      <c r="C403" s="2" t="s">
        <v>363</v>
      </c>
      <c r="D403" s="2" t="s">
        <v>658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3">
        <f>+Muertes_PN_ACUM[[#This Row],[10-06-2020]]-Muertes_PN_ACUM[[#This Row],[09-06-2020]]</f>
        <v>0</v>
      </c>
      <c r="N403" s="13">
        <f>+Muertes_PN_ACUM[[#This Row],[11-06-2020]]-Muertes_PN_ACUM[[#This Row],[10-06-2020]]</f>
        <v>0</v>
      </c>
    </row>
    <row r="404" spans="1:14">
      <c r="A404">
        <v>60307</v>
      </c>
      <c r="B404" s="2" t="s">
        <v>158</v>
      </c>
      <c r="C404" s="2" t="s">
        <v>406</v>
      </c>
      <c r="D404" s="2" t="s">
        <v>659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3">
        <f>+Muertes_PN_ACUM[[#This Row],[10-06-2020]]-Muertes_PN_ACUM[[#This Row],[09-06-2020]]</f>
        <v>0</v>
      </c>
      <c r="N404" s="13">
        <f>+Muertes_PN_ACUM[[#This Row],[11-06-2020]]-Muertes_PN_ACUM[[#This Row],[10-06-2020]]</f>
        <v>0</v>
      </c>
    </row>
    <row r="405" spans="1:14">
      <c r="A405">
        <v>60308</v>
      </c>
      <c r="B405" s="2" t="s">
        <v>158</v>
      </c>
      <c r="C405" s="2" t="s">
        <v>406</v>
      </c>
      <c r="D405" s="2" t="s">
        <v>660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3">
        <f>+Muertes_PN_ACUM[[#This Row],[10-06-2020]]-Muertes_PN_ACUM[[#This Row],[09-06-2020]]</f>
        <v>0</v>
      </c>
      <c r="N405" s="13">
        <f>+Muertes_PN_ACUM[[#This Row],[11-06-2020]]-Muertes_PN_ACUM[[#This Row],[10-06-2020]]</f>
        <v>0</v>
      </c>
    </row>
    <row r="406" spans="1:14">
      <c r="A406">
        <v>130713</v>
      </c>
      <c r="B406" s="2" t="s">
        <v>102</v>
      </c>
      <c r="C406" s="2" t="s">
        <v>138</v>
      </c>
      <c r="D406" s="2" t="s">
        <v>355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3">
        <f>+Muertes_PN_ACUM[[#This Row],[10-06-2020]]-Muertes_PN_ACUM[[#This Row],[09-06-2020]]</f>
        <v>0</v>
      </c>
      <c r="N406" s="13">
        <f>+Muertes_PN_ACUM[[#This Row],[11-06-2020]]-Muertes_PN_ACUM[[#This Row],[10-06-2020]]</f>
        <v>0</v>
      </c>
    </row>
    <row r="407" spans="1:14">
      <c r="A407">
        <v>90803</v>
      </c>
      <c r="B407" s="2" t="s">
        <v>114</v>
      </c>
      <c r="C407" s="2" t="s">
        <v>118</v>
      </c>
      <c r="D407" s="2" t="s">
        <v>661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3">
        <f>+Muertes_PN_ACUM[[#This Row],[10-06-2020]]-Muertes_PN_ACUM[[#This Row],[09-06-2020]]</f>
        <v>0</v>
      </c>
      <c r="N407" s="13">
        <f>+Muertes_PN_ACUM[[#This Row],[11-06-2020]]-Muertes_PN_ACUM[[#This Row],[10-06-2020]]</f>
        <v>0</v>
      </c>
    </row>
    <row r="408" spans="1:14">
      <c r="A408">
        <v>130908</v>
      </c>
      <c r="B408" s="2" t="s">
        <v>102</v>
      </c>
      <c r="C408" s="2" t="s">
        <v>322</v>
      </c>
      <c r="D408" s="2" t="s">
        <v>404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3">
        <f>+Muertes_PN_ACUM[[#This Row],[10-06-2020]]-Muertes_PN_ACUM[[#This Row],[09-06-2020]]</f>
        <v>0</v>
      </c>
      <c r="N408" s="13">
        <f>+Muertes_PN_ACUM[[#This Row],[11-06-2020]]-Muertes_PN_ACUM[[#This Row],[10-06-2020]]</f>
        <v>0</v>
      </c>
    </row>
    <row r="409" spans="1:14">
      <c r="A409">
        <v>60403</v>
      </c>
      <c r="B409" s="2" t="s">
        <v>158</v>
      </c>
      <c r="C409" s="2" t="s">
        <v>332</v>
      </c>
      <c r="D409" s="2" t="s">
        <v>662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3">
        <f>+Muertes_PN_ACUM[[#This Row],[10-06-2020]]-Muertes_PN_ACUM[[#This Row],[09-06-2020]]</f>
        <v>0</v>
      </c>
      <c r="N409" s="13">
        <f>+Muertes_PN_ACUM[[#This Row],[11-06-2020]]-Muertes_PN_ACUM[[#This Row],[10-06-2020]]</f>
        <v>0</v>
      </c>
    </row>
    <row r="410" spans="1:14">
      <c r="A410">
        <v>90406</v>
      </c>
      <c r="B410" s="2" t="s">
        <v>114</v>
      </c>
      <c r="C410" s="2" t="s">
        <v>238</v>
      </c>
      <c r="D410" s="2" t="s">
        <v>356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3">
        <f>+Muertes_PN_ACUM[[#This Row],[10-06-2020]]-Muertes_PN_ACUM[[#This Row],[09-06-2020]]</f>
        <v>0</v>
      </c>
      <c r="N410" s="13">
        <f>+Muertes_PN_ACUM[[#This Row],[11-06-2020]]-Muertes_PN_ACUM[[#This Row],[10-06-2020]]</f>
        <v>0</v>
      </c>
    </row>
    <row r="411" spans="1:14">
      <c r="A411">
        <v>40406</v>
      </c>
      <c r="B411" s="2" t="s">
        <v>154</v>
      </c>
      <c r="C411" s="2" t="s">
        <v>234</v>
      </c>
      <c r="D411" s="2" t="s">
        <v>663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3">
        <f>+Muertes_PN_ACUM[[#This Row],[10-06-2020]]-Muertes_PN_ACUM[[#This Row],[09-06-2020]]</f>
        <v>0</v>
      </c>
      <c r="N411" s="13">
        <f>+Muertes_PN_ACUM[[#This Row],[11-06-2020]]-Muertes_PN_ACUM[[#This Row],[10-06-2020]]</f>
        <v>0</v>
      </c>
    </row>
    <row r="412" spans="1:14">
      <c r="A412">
        <v>70308</v>
      </c>
      <c r="B412" s="2" t="s">
        <v>268</v>
      </c>
      <c r="C412" s="2" t="s">
        <v>268</v>
      </c>
      <c r="D412" s="2" t="s">
        <v>405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3">
        <f>+Muertes_PN_ACUM[[#This Row],[10-06-2020]]-Muertes_PN_ACUM[[#This Row],[09-06-2020]]</f>
        <v>0</v>
      </c>
      <c r="N412" s="13">
        <f>+Muertes_PN_ACUM[[#This Row],[11-06-2020]]-Muertes_PN_ACUM[[#This Row],[10-06-2020]]</f>
        <v>0</v>
      </c>
    </row>
    <row r="413" spans="1:14">
      <c r="A413">
        <v>60301</v>
      </c>
      <c r="B413" s="2" t="s">
        <v>158</v>
      </c>
      <c r="C413" s="2" t="s">
        <v>406</v>
      </c>
      <c r="D413" s="2" t="s">
        <v>407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3">
        <f>+Muertes_PN_ACUM[[#This Row],[10-06-2020]]-Muertes_PN_ACUM[[#This Row],[09-06-2020]]</f>
        <v>0</v>
      </c>
      <c r="N413" s="13">
        <f>+Muertes_PN_ACUM[[#This Row],[11-06-2020]]-Muertes_PN_ACUM[[#This Row],[10-06-2020]]</f>
        <v>0</v>
      </c>
    </row>
    <row r="414" spans="1:14">
      <c r="A414">
        <v>90304</v>
      </c>
      <c r="B414" s="2" t="s">
        <v>114</v>
      </c>
      <c r="C414" s="2" t="s">
        <v>284</v>
      </c>
      <c r="D414" s="2" t="s">
        <v>664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3">
        <f>+Muertes_PN_ACUM[[#This Row],[10-06-2020]]-Muertes_PN_ACUM[[#This Row],[09-06-2020]]</f>
        <v>0</v>
      </c>
      <c r="N414" s="13">
        <f>+Muertes_PN_ACUM[[#This Row],[11-06-2020]]-Muertes_PN_ACUM[[#This Row],[10-06-2020]]</f>
        <v>0</v>
      </c>
    </row>
    <row r="415" spans="1:14">
      <c r="A415">
        <v>70401</v>
      </c>
      <c r="B415" s="2" t="s">
        <v>268</v>
      </c>
      <c r="C415" s="2" t="s">
        <v>328</v>
      </c>
      <c r="D415" s="2" t="s">
        <v>329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3">
        <f>+Muertes_PN_ACUM[[#This Row],[10-06-2020]]-Muertes_PN_ACUM[[#This Row],[09-06-2020]]</f>
        <v>0</v>
      </c>
      <c r="N415" s="13">
        <f>+Muertes_PN_ACUM[[#This Row],[11-06-2020]]-Muertes_PN_ACUM[[#This Row],[10-06-2020]]</f>
        <v>0</v>
      </c>
    </row>
    <row r="416" spans="1:14">
      <c r="A416">
        <v>120804</v>
      </c>
      <c r="B416" s="2" t="s">
        <v>191</v>
      </c>
      <c r="C416" s="2" t="s">
        <v>192</v>
      </c>
      <c r="D416" s="2" t="s">
        <v>665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3">
        <f>+Muertes_PN_ACUM[[#This Row],[10-06-2020]]-Muertes_PN_ACUM[[#This Row],[09-06-2020]]</f>
        <v>0</v>
      </c>
      <c r="N416" s="13">
        <f>+Muertes_PN_ACUM[[#This Row],[11-06-2020]]-Muertes_PN_ACUM[[#This Row],[10-06-2020]]</f>
        <v>0</v>
      </c>
    </row>
    <row r="417" spans="1:14">
      <c r="A417">
        <v>90513</v>
      </c>
      <c r="B417" s="2" t="s">
        <v>114</v>
      </c>
      <c r="C417" s="2" t="s">
        <v>308</v>
      </c>
      <c r="D417" s="2" t="s">
        <v>666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3">
        <f>+Muertes_PN_ACUM[[#This Row],[10-06-2020]]-Muertes_PN_ACUM[[#This Row],[09-06-2020]]</f>
        <v>0</v>
      </c>
      <c r="N417" s="13">
        <f>+Muertes_PN_ACUM[[#This Row],[11-06-2020]]-Muertes_PN_ACUM[[#This Row],[10-06-2020]]</f>
        <v>0</v>
      </c>
    </row>
    <row r="418" spans="1:14" ht="24">
      <c r="A418">
        <v>110103</v>
      </c>
      <c r="B418" s="2" t="s">
        <v>188</v>
      </c>
      <c r="C418" s="2" t="s">
        <v>189</v>
      </c>
      <c r="D418" s="2" t="s">
        <v>408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3">
        <f>+Muertes_PN_ACUM[[#This Row],[10-06-2020]]-Muertes_PN_ACUM[[#This Row],[09-06-2020]]</f>
        <v>0</v>
      </c>
      <c r="N418" s="13">
        <f>+Muertes_PN_ACUM[[#This Row],[11-06-2020]]-Muertes_PN_ACUM[[#This Row],[10-06-2020]]</f>
        <v>0</v>
      </c>
    </row>
    <row r="419" spans="1:14">
      <c r="A419">
        <v>120307</v>
      </c>
      <c r="B419" s="2" t="s">
        <v>191</v>
      </c>
      <c r="C419" s="2" t="s">
        <v>380</v>
      </c>
      <c r="D419" s="2" t="s">
        <v>667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3">
        <f>+Muertes_PN_ACUM[[#This Row],[10-06-2020]]-Muertes_PN_ACUM[[#This Row],[09-06-2020]]</f>
        <v>0</v>
      </c>
      <c r="N419" s="13">
        <f>+Muertes_PN_ACUM[[#This Row],[11-06-2020]]-Muertes_PN_ACUM[[#This Row],[10-06-2020]]</f>
        <v>0</v>
      </c>
    </row>
    <row r="420" spans="1:14">
      <c r="A420">
        <v>30405</v>
      </c>
      <c r="B420" s="2" t="s">
        <v>144</v>
      </c>
      <c r="C420" s="2" t="s">
        <v>330</v>
      </c>
      <c r="D420" s="2" t="s">
        <v>331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3">
        <f>+Muertes_PN_ACUM[[#This Row],[10-06-2020]]-Muertes_PN_ACUM[[#This Row],[09-06-2020]]</f>
        <v>0</v>
      </c>
      <c r="N420" s="13">
        <f>+Muertes_PN_ACUM[[#This Row],[11-06-2020]]-Muertes_PN_ACUM[[#This Row],[10-06-2020]]</f>
        <v>0</v>
      </c>
    </row>
    <row r="421" spans="1:14">
      <c r="A421">
        <v>70503</v>
      </c>
      <c r="B421" s="2" t="s">
        <v>268</v>
      </c>
      <c r="C421" s="2" t="s">
        <v>656</v>
      </c>
      <c r="D421" s="2" t="s">
        <v>668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3">
        <f>+Muertes_PN_ACUM[[#This Row],[10-06-2020]]-Muertes_PN_ACUM[[#This Row],[09-06-2020]]</f>
        <v>0</v>
      </c>
      <c r="N421" s="13">
        <f>+Muertes_PN_ACUM[[#This Row],[11-06-2020]]-Muertes_PN_ACUM[[#This Row],[10-06-2020]]</f>
        <v>0</v>
      </c>
    </row>
    <row r="422" spans="1:14">
      <c r="A422">
        <v>81004</v>
      </c>
      <c r="B422" s="2" t="s">
        <v>99</v>
      </c>
      <c r="C422" s="2" t="s">
        <v>106</v>
      </c>
      <c r="D422" s="2" t="s">
        <v>173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3">
        <f>+Muertes_PN_ACUM[[#This Row],[10-06-2020]]-Muertes_PN_ACUM[[#This Row],[09-06-2020]]</f>
        <v>0</v>
      </c>
      <c r="N422" s="13">
        <f>+Muertes_PN_ACUM[[#This Row],[11-06-2020]]-Muertes_PN_ACUM[[#This Row],[10-06-2020]]</f>
        <v>0</v>
      </c>
    </row>
    <row r="423" spans="1:14">
      <c r="A423">
        <v>60407</v>
      </c>
      <c r="B423" s="2" t="s">
        <v>158</v>
      </c>
      <c r="C423" s="2" t="s">
        <v>332</v>
      </c>
      <c r="D423" s="2" t="s">
        <v>669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3">
        <f>+Muertes_PN_ACUM[[#This Row],[10-06-2020]]-Muertes_PN_ACUM[[#This Row],[09-06-2020]]</f>
        <v>0</v>
      </c>
      <c r="N423" s="13">
        <f>+Muertes_PN_ACUM[[#This Row],[11-06-2020]]-Muertes_PN_ACUM[[#This Row],[10-06-2020]]</f>
        <v>0</v>
      </c>
    </row>
    <row r="424" spans="1:14">
      <c r="A424">
        <v>130714</v>
      </c>
      <c r="B424" s="2" t="s">
        <v>102</v>
      </c>
      <c r="C424" s="2" t="s">
        <v>138</v>
      </c>
      <c r="D424" s="2" t="s">
        <v>237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3">
        <f>+Muertes_PN_ACUM[[#This Row],[10-06-2020]]-Muertes_PN_ACUM[[#This Row],[09-06-2020]]</f>
        <v>0</v>
      </c>
      <c r="N424" s="13">
        <f>+Muertes_PN_ACUM[[#This Row],[11-06-2020]]-Muertes_PN_ACUM[[#This Row],[10-06-2020]]</f>
        <v>0</v>
      </c>
    </row>
    <row r="425" spans="1:14">
      <c r="A425">
        <v>50208</v>
      </c>
      <c r="B425" s="2" t="s">
        <v>151</v>
      </c>
      <c r="C425" s="2" t="s">
        <v>152</v>
      </c>
      <c r="D425" s="2" t="s">
        <v>159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3">
        <f>+Muertes_PN_ACUM[[#This Row],[10-06-2020]]-Muertes_PN_ACUM[[#This Row],[09-06-2020]]</f>
        <v>0</v>
      </c>
      <c r="N425" s="13">
        <f>+Muertes_PN_ACUM[[#This Row],[11-06-2020]]-Muertes_PN_ACUM[[#This Row],[10-06-2020]]</f>
        <v>0</v>
      </c>
    </row>
    <row r="426" spans="1:14">
      <c r="A426">
        <v>30301</v>
      </c>
      <c r="B426" s="2" t="s">
        <v>144</v>
      </c>
      <c r="C426" s="2" t="s">
        <v>424</v>
      </c>
      <c r="D426" s="2" t="s">
        <v>670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3">
        <f>+Muertes_PN_ACUM[[#This Row],[10-06-2020]]-Muertes_PN_ACUM[[#This Row],[09-06-2020]]</f>
        <v>0</v>
      </c>
      <c r="N426" s="13">
        <f>+Muertes_PN_ACUM[[#This Row],[11-06-2020]]-Muertes_PN_ACUM[[#This Row],[10-06-2020]]</f>
        <v>0</v>
      </c>
    </row>
    <row r="427" spans="1:14">
      <c r="A427">
        <v>10302</v>
      </c>
      <c r="B427" s="2" t="s">
        <v>163</v>
      </c>
      <c r="C427" s="2" t="s">
        <v>167</v>
      </c>
      <c r="D427" s="2" t="s">
        <v>209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3">
        <f>+Muertes_PN_ACUM[[#This Row],[10-06-2020]]-Muertes_PN_ACUM[[#This Row],[09-06-2020]]</f>
        <v>0</v>
      </c>
      <c r="N427" s="13">
        <f>+Muertes_PN_ACUM[[#This Row],[11-06-2020]]-Muertes_PN_ACUM[[#This Row],[10-06-2020]]</f>
        <v>0</v>
      </c>
    </row>
    <row r="428" spans="1:14">
      <c r="A428">
        <v>30503</v>
      </c>
      <c r="B428" s="2" t="s">
        <v>144</v>
      </c>
      <c r="C428" s="2" t="s">
        <v>410</v>
      </c>
      <c r="D428" s="2" t="s">
        <v>209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3">
        <f>+Muertes_PN_ACUM[[#This Row],[10-06-2020]]-Muertes_PN_ACUM[[#This Row],[09-06-2020]]</f>
        <v>0</v>
      </c>
      <c r="N428" s="13">
        <f>+Muertes_PN_ACUM[[#This Row],[11-06-2020]]-Muertes_PN_ACUM[[#This Row],[10-06-2020]]</f>
        <v>0</v>
      </c>
    </row>
    <row r="429" spans="1:14">
      <c r="A429">
        <v>70411</v>
      </c>
      <c r="B429" s="2" t="s">
        <v>268</v>
      </c>
      <c r="C429" s="2" t="s">
        <v>328</v>
      </c>
      <c r="D429" s="2" t="s">
        <v>671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3">
        <f>+Muertes_PN_ACUM[[#This Row],[10-06-2020]]-Muertes_PN_ACUM[[#This Row],[09-06-2020]]</f>
        <v>0</v>
      </c>
      <c r="N429" s="13">
        <f>+Muertes_PN_ACUM[[#This Row],[11-06-2020]]-Muertes_PN_ACUM[[#This Row],[10-06-2020]]</f>
        <v>0</v>
      </c>
    </row>
    <row r="430" spans="1:14">
      <c r="A430">
        <v>60103</v>
      </c>
      <c r="B430" s="2" t="s">
        <v>158</v>
      </c>
      <c r="C430" s="2" t="s">
        <v>297</v>
      </c>
      <c r="D430" s="2" t="s">
        <v>311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3">
        <f>+Muertes_PN_ACUM[[#This Row],[10-06-2020]]-Muertes_PN_ACUM[[#This Row],[09-06-2020]]</f>
        <v>0</v>
      </c>
      <c r="N430" s="13">
        <f>+Muertes_PN_ACUM[[#This Row],[11-06-2020]]-Muertes_PN_ACUM[[#This Row],[10-06-2020]]</f>
        <v>0</v>
      </c>
    </row>
    <row r="431" spans="1:14">
      <c r="A431">
        <v>90211</v>
      </c>
      <c r="B431" s="2" t="s">
        <v>114</v>
      </c>
      <c r="C431" s="2" t="s">
        <v>435</v>
      </c>
      <c r="D431" s="2" t="s">
        <v>672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3">
        <f>+Muertes_PN_ACUM[[#This Row],[10-06-2020]]-Muertes_PN_ACUM[[#This Row],[09-06-2020]]</f>
        <v>0</v>
      </c>
      <c r="N431" s="13">
        <f>+Muertes_PN_ACUM[[#This Row],[11-06-2020]]-Muertes_PN_ACUM[[#This Row],[10-06-2020]]</f>
        <v>0</v>
      </c>
    </row>
    <row r="432" spans="1:14">
      <c r="A432">
        <v>41004</v>
      </c>
      <c r="B432" s="2" t="s">
        <v>154</v>
      </c>
      <c r="C432" s="2" t="s">
        <v>339</v>
      </c>
      <c r="D432" s="2" t="s">
        <v>673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3">
        <f>+Muertes_PN_ACUM[[#This Row],[10-06-2020]]-Muertes_PN_ACUM[[#This Row],[09-06-2020]]</f>
        <v>0</v>
      </c>
      <c r="N432" s="13">
        <f>+Muertes_PN_ACUM[[#This Row],[11-06-2020]]-Muertes_PN_ACUM[[#This Row],[10-06-2020]]</f>
        <v>0</v>
      </c>
    </row>
    <row r="433" spans="1:14">
      <c r="A433">
        <v>90601</v>
      </c>
      <c r="B433" s="2" t="s">
        <v>114</v>
      </c>
      <c r="C433" s="2" t="s">
        <v>302</v>
      </c>
      <c r="D433" s="2" t="s">
        <v>312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3">
        <f>+Muertes_PN_ACUM[[#This Row],[10-06-2020]]-Muertes_PN_ACUM[[#This Row],[09-06-2020]]</f>
        <v>0</v>
      </c>
      <c r="N433" s="13">
        <f>+Muertes_PN_ACUM[[#This Row],[11-06-2020]]-Muertes_PN_ACUM[[#This Row],[10-06-2020]]</f>
        <v>0</v>
      </c>
    </row>
    <row r="434" spans="1:14">
      <c r="A434">
        <v>120316</v>
      </c>
      <c r="B434" s="2" t="s">
        <v>191</v>
      </c>
      <c r="C434" s="2" t="s">
        <v>380</v>
      </c>
      <c r="D434" s="2" t="s">
        <v>674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3">
        <f>+Muertes_PN_ACUM[[#This Row],[10-06-2020]]-Muertes_PN_ACUM[[#This Row],[09-06-2020]]</f>
        <v>0</v>
      </c>
      <c r="N434" s="13">
        <f>+Muertes_PN_ACUM[[#This Row],[11-06-2020]]-Muertes_PN_ACUM[[#This Row],[10-06-2020]]</f>
        <v>0</v>
      </c>
    </row>
    <row r="435" spans="1:14">
      <c r="A435">
        <v>120606</v>
      </c>
      <c r="B435" s="2" t="s">
        <v>191</v>
      </c>
      <c r="C435" s="2" t="s">
        <v>299</v>
      </c>
      <c r="D435" s="2" t="s">
        <v>675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3">
        <f>+Muertes_PN_ACUM[[#This Row],[10-06-2020]]-Muertes_PN_ACUM[[#This Row],[09-06-2020]]</f>
        <v>0</v>
      </c>
      <c r="N435" s="13">
        <f>+Muertes_PN_ACUM[[#This Row],[11-06-2020]]-Muertes_PN_ACUM[[#This Row],[10-06-2020]]</f>
        <v>0</v>
      </c>
    </row>
    <row r="436" spans="1:14">
      <c r="A436">
        <v>120107</v>
      </c>
      <c r="B436" s="2" t="s">
        <v>191</v>
      </c>
      <c r="C436" s="2" t="s">
        <v>289</v>
      </c>
      <c r="D436" s="2" t="s">
        <v>409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3">
        <f>+Muertes_PN_ACUM[[#This Row],[10-06-2020]]-Muertes_PN_ACUM[[#This Row],[09-06-2020]]</f>
        <v>0</v>
      </c>
      <c r="N436" s="13">
        <f>+Muertes_PN_ACUM[[#This Row],[11-06-2020]]-Muertes_PN_ACUM[[#This Row],[10-06-2020]]</f>
        <v>0</v>
      </c>
    </row>
    <row r="437" spans="1:14">
      <c r="A437">
        <v>10404</v>
      </c>
      <c r="B437" s="2" t="s">
        <v>163</v>
      </c>
      <c r="C437" s="2" t="s">
        <v>273</v>
      </c>
      <c r="D437" s="2" t="s">
        <v>676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3">
        <f>+Muertes_PN_ACUM[[#This Row],[10-06-2020]]-Muertes_PN_ACUM[[#This Row],[09-06-2020]]</f>
        <v>0</v>
      </c>
      <c r="N437" s="13">
        <f>+Muertes_PN_ACUM[[#This Row],[11-06-2020]]-Muertes_PN_ACUM[[#This Row],[10-06-2020]]</f>
        <v>0</v>
      </c>
    </row>
    <row r="438" spans="1:14">
      <c r="A438">
        <v>100101</v>
      </c>
      <c r="B438" s="2" t="s">
        <v>149</v>
      </c>
      <c r="C438" s="2" t="s">
        <v>149</v>
      </c>
      <c r="D438" s="2" t="s">
        <v>150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3">
        <f>+Muertes_PN_ACUM[[#This Row],[10-06-2020]]-Muertes_PN_ACUM[[#This Row],[09-06-2020]]</f>
        <v>0</v>
      </c>
      <c r="N438" s="13">
        <f>+Muertes_PN_ACUM[[#This Row],[11-06-2020]]-Muertes_PN_ACUM[[#This Row],[10-06-2020]]</f>
        <v>0</v>
      </c>
    </row>
    <row r="439" spans="1:14">
      <c r="A439">
        <v>20401</v>
      </c>
      <c r="B439" s="2" t="s">
        <v>212</v>
      </c>
      <c r="C439" s="2" t="s">
        <v>249</v>
      </c>
      <c r="D439" s="2" t="s">
        <v>250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3">
        <f>+Muertes_PN_ACUM[[#This Row],[10-06-2020]]-Muertes_PN_ACUM[[#This Row],[09-06-2020]]</f>
        <v>0</v>
      </c>
      <c r="N439" s="13">
        <f>+Muertes_PN_ACUM[[#This Row],[11-06-2020]]-Muertes_PN_ACUM[[#This Row],[10-06-2020]]</f>
        <v>0</v>
      </c>
    </row>
    <row r="440" spans="1:14">
      <c r="A440">
        <v>120108</v>
      </c>
      <c r="B440" s="2" t="s">
        <v>191</v>
      </c>
      <c r="C440" s="2" t="s">
        <v>289</v>
      </c>
      <c r="D440" s="2" t="s">
        <v>290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3">
        <f>+Muertes_PN_ACUM[[#This Row],[10-06-2020]]-Muertes_PN_ACUM[[#This Row],[09-06-2020]]</f>
        <v>0</v>
      </c>
      <c r="N440" s="13">
        <f>+Muertes_PN_ACUM[[#This Row],[11-06-2020]]-Muertes_PN_ACUM[[#This Row],[10-06-2020]]</f>
        <v>0</v>
      </c>
    </row>
    <row r="441" spans="1:14">
      <c r="A441">
        <v>120308</v>
      </c>
      <c r="B441" s="2" t="s">
        <v>191</v>
      </c>
      <c r="C441" s="2" t="s">
        <v>380</v>
      </c>
      <c r="D441" s="2" t="s">
        <v>677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3">
        <f>+Muertes_PN_ACUM[[#This Row],[10-06-2020]]-Muertes_PN_ACUM[[#This Row],[09-06-2020]]</f>
        <v>0</v>
      </c>
      <c r="N441" s="13">
        <f>+Muertes_PN_ACUM[[#This Row],[11-06-2020]]-Muertes_PN_ACUM[[#This Row],[10-06-2020]]</f>
        <v>0</v>
      </c>
    </row>
    <row r="442" spans="1:14">
      <c r="A442">
        <v>30504</v>
      </c>
      <c r="B442" s="2" t="s">
        <v>144</v>
      </c>
      <c r="C442" s="2" t="s">
        <v>410</v>
      </c>
      <c r="D442" s="2" t="s">
        <v>411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3">
        <f>+Muertes_PN_ACUM[[#This Row],[10-06-2020]]-Muertes_PN_ACUM[[#This Row],[09-06-2020]]</f>
        <v>0</v>
      </c>
      <c r="N442" s="13">
        <f>+Muertes_PN_ACUM[[#This Row],[11-06-2020]]-Muertes_PN_ACUM[[#This Row],[10-06-2020]]</f>
        <v>0</v>
      </c>
    </row>
    <row r="443" spans="1:14">
      <c r="A443">
        <v>70215</v>
      </c>
      <c r="B443" s="2" t="s">
        <v>268</v>
      </c>
      <c r="C443" s="2" t="s">
        <v>348</v>
      </c>
      <c r="D443" s="2" t="s">
        <v>678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3">
        <f>+Muertes_PN_ACUM[[#This Row],[10-06-2020]]-Muertes_PN_ACUM[[#This Row],[09-06-2020]]</f>
        <v>0</v>
      </c>
      <c r="N443" s="13">
        <f>+Muertes_PN_ACUM[[#This Row],[11-06-2020]]-Muertes_PN_ACUM[[#This Row],[10-06-2020]]</f>
        <v>0</v>
      </c>
    </row>
    <row r="444" spans="1:14">
      <c r="A444" s="8">
        <v>41404</v>
      </c>
      <c r="B444" s="9" t="s">
        <v>154</v>
      </c>
      <c r="C444" s="9" t="s">
        <v>373</v>
      </c>
      <c r="D444" s="9" t="s">
        <v>412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3">
        <f>+Muertes_PN_ACUM[[#This Row],[10-06-2020]]-Muertes_PN_ACUM[[#This Row],[09-06-2020]]</f>
        <v>0</v>
      </c>
      <c r="N444" s="13">
        <f>+Muertes_PN_ACUM[[#This Row],[11-06-2020]]-Muertes_PN_ACUM[[#This Row],[10-06-2020]]</f>
        <v>0</v>
      </c>
    </row>
    <row r="445" spans="1:14">
      <c r="A445">
        <v>30602</v>
      </c>
      <c r="B445" s="2" t="s">
        <v>144</v>
      </c>
      <c r="C445" s="2" t="s">
        <v>145</v>
      </c>
      <c r="D445" s="2" t="s">
        <v>146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3">
        <f>+Muertes_PN_ACUM[[#This Row],[10-06-2020]]-Muertes_PN_ACUM[[#This Row],[09-06-2020]]</f>
        <v>0</v>
      </c>
      <c r="N445" s="13">
        <f>+Muertes_PN_ACUM[[#This Row],[11-06-2020]]-Muertes_PN_ACUM[[#This Row],[10-06-2020]]</f>
        <v>0</v>
      </c>
    </row>
    <row r="446" spans="1:14">
      <c r="A446">
        <v>130408</v>
      </c>
      <c r="B446" s="2" t="s">
        <v>102</v>
      </c>
      <c r="C446" s="2" t="s">
        <v>259</v>
      </c>
      <c r="D446" s="2" t="s">
        <v>276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3">
        <f>+Muertes_PN_ACUM[[#This Row],[10-06-2020]]-Muertes_PN_ACUM[[#This Row],[09-06-2020]]</f>
        <v>0</v>
      </c>
      <c r="N446" s="13">
        <f>+Muertes_PN_ACUM[[#This Row],[11-06-2020]]-Muertes_PN_ACUM[[#This Row],[10-06-2020]]</f>
        <v>0</v>
      </c>
    </row>
    <row r="447" spans="1:14">
      <c r="A447">
        <v>30109</v>
      </c>
      <c r="B447" s="2" t="s">
        <v>144</v>
      </c>
      <c r="C447" s="2" t="s">
        <v>144</v>
      </c>
      <c r="D447" s="2" t="s">
        <v>271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3">
        <f>+Muertes_PN_ACUM[[#This Row],[10-06-2020]]-Muertes_PN_ACUM[[#This Row],[09-06-2020]]</f>
        <v>0</v>
      </c>
      <c r="N447" s="13">
        <f>+Muertes_PN_ACUM[[#This Row],[11-06-2020]]-Muertes_PN_ACUM[[#This Row],[10-06-2020]]</f>
        <v>0</v>
      </c>
    </row>
    <row r="448" spans="1:14">
      <c r="A448">
        <v>30201</v>
      </c>
      <c r="B448" s="2" t="s">
        <v>144</v>
      </c>
      <c r="C448" s="2" t="s">
        <v>414</v>
      </c>
      <c r="D448" s="2" t="s">
        <v>679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3">
        <f>+Muertes_PN_ACUM[[#This Row],[10-06-2020]]-Muertes_PN_ACUM[[#This Row],[09-06-2020]]</f>
        <v>0</v>
      </c>
      <c r="N448" s="13">
        <f>+Muertes_PN_ACUM[[#This Row],[11-06-2020]]-Muertes_PN_ACUM[[#This Row],[10-06-2020]]</f>
        <v>0</v>
      </c>
    </row>
    <row r="449" spans="1:14">
      <c r="A449">
        <v>130103</v>
      </c>
      <c r="B449" s="2" t="s">
        <v>102</v>
      </c>
      <c r="C449" s="2" t="s">
        <v>103</v>
      </c>
      <c r="D449" s="2" t="s">
        <v>183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3">
        <f>+Muertes_PN_ACUM[[#This Row],[10-06-2020]]-Muertes_PN_ACUM[[#This Row],[09-06-2020]]</f>
        <v>0</v>
      </c>
      <c r="N449" s="13">
        <f>+Muertes_PN_ACUM[[#This Row],[11-06-2020]]-Muertes_PN_ACUM[[#This Row],[10-06-2020]]</f>
        <v>0</v>
      </c>
    </row>
    <row r="450" spans="1:14">
      <c r="A450">
        <v>40109</v>
      </c>
      <c r="B450" s="2" t="s">
        <v>154</v>
      </c>
      <c r="C450" s="2" t="s">
        <v>155</v>
      </c>
      <c r="D450" s="2" t="s">
        <v>177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3">
        <f>+Muertes_PN_ACUM[[#This Row],[10-06-2020]]-Muertes_PN_ACUM[[#This Row],[09-06-2020]]</f>
        <v>0</v>
      </c>
      <c r="N450" s="13">
        <f>+Muertes_PN_ACUM[[#This Row],[11-06-2020]]-Muertes_PN_ACUM[[#This Row],[10-06-2020]]</f>
        <v>0</v>
      </c>
    </row>
    <row r="451" spans="1:14">
      <c r="A451">
        <v>91014</v>
      </c>
      <c r="B451" s="2" t="s">
        <v>114</v>
      </c>
      <c r="C451" s="2" t="s">
        <v>115</v>
      </c>
      <c r="D451" s="2" t="s">
        <v>200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3">
        <f>+Muertes_PN_ACUM[[#This Row],[10-06-2020]]-Muertes_PN_ACUM[[#This Row],[09-06-2020]]</f>
        <v>0</v>
      </c>
      <c r="N451" s="13">
        <f>+Muertes_PN_ACUM[[#This Row],[11-06-2020]]-Muertes_PN_ACUM[[#This Row],[10-06-2020]]</f>
        <v>0</v>
      </c>
    </row>
    <row r="452" spans="1:14">
      <c r="A452">
        <v>130715</v>
      </c>
      <c r="B452" s="2" t="s">
        <v>102</v>
      </c>
      <c r="C452" s="2" t="s">
        <v>138</v>
      </c>
      <c r="D452" s="2" t="s">
        <v>313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3">
        <f>+Muertes_PN_ACUM[[#This Row],[10-06-2020]]-Muertes_PN_ACUM[[#This Row],[09-06-2020]]</f>
        <v>0</v>
      </c>
      <c r="N452" s="13">
        <f>+Muertes_PN_ACUM[[#This Row],[11-06-2020]]-Muertes_PN_ACUM[[#This Row],[10-06-2020]]</f>
        <v>0</v>
      </c>
    </row>
    <row r="453" spans="1:14">
      <c r="A453">
        <v>60401</v>
      </c>
      <c r="B453" s="2" t="s">
        <v>158</v>
      </c>
      <c r="C453" s="2" t="s">
        <v>332</v>
      </c>
      <c r="D453" s="2" t="s">
        <v>333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3">
        <f>+Muertes_PN_ACUM[[#This Row],[10-06-2020]]-Muertes_PN_ACUM[[#This Row],[09-06-2020]]</f>
        <v>0</v>
      </c>
      <c r="N453" s="13">
        <f>+Muertes_PN_ACUM[[#This Row],[11-06-2020]]-Muertes_PN_ACUM[[#This Row],[10-06-2020]]</f>
        <v>0</v>
      </c>
    </row>
    <row r="454" spans="1:14">
      <c r="A454">
        <v>20501</v>
      </c>
      <c r="B454" s="2" t="s">
        <v>212</v>
      </c>
      <c r="C454" s="2" t="s">
        <v>357</v>
      </c>
      <c r="D454" s="2" t="s">
        <v>358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3">
        <f>+Muertes_PN_ACUM[[#This Row],[10-06-2020]]-Muertes_PN_ACUM[[#This Row],[09-06-2020]]</f>
        <v>0</v>
      </c>
      <c r="N454" s="13">
        <f>+Muertes_PN_ACUM[[#This Row],[11-06-2020]]-Muertes_PN_ACUM[[#This Row],[10-06-2020]]</f>
        <v>0</v>
      </c>
    </row>
    <row r="455" spans="1:14">
      <c r="A455">
        <v>81008</v>
      </c>
      <c r="B455" s="2" t="s">
        <v>99</v>
      </c>
      <c r="C455" s="2" t="s">
        <v>106</v>
      </c>
      <c r="D455" s="2" t="s">
        <v>132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3">
        <f>+Muertes_PN_ACUM[[#This Row],[10-06-2020]]-Muertes_PN_ACUM[[#This Row],[09-06-2020]]</f>
        <v>0</v>
      </c>
      <c r="N455" s="13">
        <f>+Muertes_PN_ACUM[[#This Row],[11-06-2020]]-Muertes_PN_ACUM[[#This Row],[10-06-2020]]</f>
        <v>0</v>
      </c>
    </row>
    <row r="456" spans="1:14">
      <c r="A456">
        <v>70505</v>
      </c>
      <c r="B456" s="2" t="s">
        <v>268</v>
      </c>
      <c r="C456" s="2" t="s">
        <v>656</v>
      </c>
      <c r="D456" s="2" t="s">
        <v>680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3">
        <f>+Muertes_PN_ACUM[[#This Row],[10-06-2020]]-Muertes_PN_ACUM[[#This Row],[09-06-2020]]</f>
        <v>0</v>
      </c>
      <c r="N456" s="13">
        <f>+Muertes_PN_ACUM[[#This Row],[11-06-2020]]-Muertes_PN_ACUM[[#This Row],[10-06-2020]]</f>
        <v>0</v>
      </c>
    </row>
    <row r="457" spans="1:14">
      <c r="A457">
        <v>81102</v>
      </c>
      <c r="B457" s="2" t="s">
        <v>99</v>
      </c>
      <c r="C457" s="2" t="s">
        <v>681</v>
      </c>
      <c r="D457" s="2" t="s">
        <v>682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3">
        <f>+Muertes_PN_ACUM[[#This Row],[10-06-2020]]-Muertes_PN_ACUM[[#This Row],[09-06-2020]]</f>
        <v>0</v>
      </c>
      <c r="N457" s="13">
        <f>+Muertes_PN_ACUM[[#This Row],[11-06-2020]]-Muertes_PN_ACUM[[#This Row],[10-06-2020]]</f>
        <v>0</v>
      </c>
    </row>
    <row r="458" spans="1:14">
      <c r="A458">
        <v>81103</v>
      </c>
      <c r="B458" s="2" t="s">
        <v>99</v>
      </c>
      <c r="C458" s="2" t="s">
        <v>681</v>
      </c>
      <c r="D458" s="2" t="s">
        <v>683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3">
        <f>+Muertes_PN_ACUM[[#This Row],[10-06-2020]]-Muertes_PN_ACUM[[#This Row],[09-06-2020]]</f>
        <v>0</v>
      </c>
      <c r="N458" s="13">
        <f>+Muertes_PN_ACUM[[#This Row],[11-06-2020]]-Muertes_PN_ACUM[[#This Row],[10-06-2020]]</f>
        <v>0</v>
      </c>
    </row>
    <row r="459" spans="1:14">
      <c r="A459">
        <v>80817</v>
      </c>
      <c r="B459" s="2" t="s">
        <v>99</v>
      </c>
      <c r="C459" s="2" t="s">
        <v>99</v>
      </c>
      <c r="D459" s="2" t="s">
        <v>100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3">
        <f>+Muertes_PN_ACUM[[#This Row],[10-06-2020]]-Muertes_PN_ACUM[[#This Row],[09-06-2020]]</f>
        <v>0</v>
      </c>
      <c r="N459" s="13">
        <f>+Muertes_PN_ACUM[[#This Row],[11-06-2020]]-Muertes_PN_ACUM[[#This Row],[10-06-2020]]</f>
        <v>0</v>
      </c>
    </row>
    <row r="460" spans="1:14">
      <c r="A460">
        <v>40804</v>
      </c>
      <c r="B460" s="2" t="s">
        <v>154</v>
      </c>
      <c r="C460" s="2" t="s">
        <v>280</v>
      </c>
      <c r="D460" s="2" t="s">
        <v>684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3">
        <f>+Muertes_PN_ACUM[[#This Row],[10-06-2020]]-Muertes_PN_ACUM[[#This Row],[09-06-2020]]</f>
        <v>0</v>
      </c>
      <c r="N460" s="13">
        <f>+Muertes_PN_ACUM[[#This Row],[11-06-2020]]-Muertes_PN_ACUM[[#This Row],[10-06-2020]]</f>
        <v>0</v>
      </c>
    </row>
    <row r="461" spans="1:14">
      <c r="A461">
        <v>20606</v>
      </c>
      <c r="B461" s="2" t="s">
        <v>212</v>
      </c>
      <c r="C461" s="2" t="s">
        <v>213</v>
      </c>
      <c r="D461" s="2" t="s">
        <v>263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3">
        <f>+Muertes_PN_ACUM[[#This Row],[10-06-2020]]-Muertes_PN_ACUM[[#This Row],[09-06-2020]]</f>
        <v>0</v>
      </c>
      <c r="N461" s="13">
        <f>+Muertes_PN_ACUM[[#This Row],[11-06-2020]]-Muertes_PN_ACUM[[#This Row],[10-06-2020]]</f>
        <v>0</v>
      </c>
    </row>
    <row r="462" spans="1:14">
      <c r="A462">
        <v>30501</v>
      </c>
      <c r="B462" s="2" t="s">
        <v>144</v>
      </c>
      <c r="C462" s="2" t="s">
        <v>410</v>
      </c>
      <c r="D462" s="2" t="s">
        <v>413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3">
        <f>+Muertes_PN_ACUM[[#This Row],[10-06-2020]]-Muertes_PN_ACUM[[#This Row],[09-06-2020]]</f>
        <v>0</v>
      </c>
      <c r="N462" s="13">
        <f>+Muertes_PN_ACUM[[#This Row],[11-06-2020]]-Muertes_PN_ACUM[[#This Row],[10-06-2020]]</f>
        <v>0</v>
      </c>
    </row>
    <row r="463" spans="1:14">
      <c r="A463">
        <v>30205</v>
      </c>
      <c r="B463" s="2" t="s">
        <v>144</v>
      </c>
      <c r="C463" s="2" t="s">
        <v>414</v>
      </c>
      <c r="D463" s="2" t="s">
        <v>415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3">
        <f>+Muertes_PN_ACUM[[#This Row],[10-06-2020]]-Muertes_PN_ACUM[[#This Row],[09-06-2020]]</f>
        <v>0</v>
      </c>
      <c r="N463" s="13">
        <f>+Muertes_PN_ACUM[[#This Row],[11-06-2020]]-Muertes_PN_ACUM[[#This Row],[10-06-2020]]</f>
        <v>0</v>
      </c>
    </row>
    <row r="464" spans="1:14">
      <c r="A464">
        <v>30505</v>
      </c>
      <c r="B464" s="2" t="s">
        <v>144</v>
      </c>
      <c r="C464" s="2" t="s">
        <v>410</v>
      </c>
      <c r="D464" s="2" t="s">
        <v>416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3">
        <f>+Muertes_PN_ACUM[[#This Row],[10-06-2020]]-Muertes_PN_ACUM[[#This Row],[09-06-2020]]</f>
        <v>0</v>
      </c>
      <c r="N464" s="13">
        <f>+Muertes_PN_ACUM[[#This Row],[11-06-2020]]-Muertes_PN_ACUM[[#This Row],[10-06-2020]]</f>
        <v>0</v>
      </c>
    </row>
    <row r="465" spans="1:14">
      <c r="A465">
        <v>40403</v>
      </c>
      <c r="B465" s="2" t="s">
        <v>154</v>
      </c>
      <c r="C465" s="2" t="s">
        <v>234</v>
      </c>
      <c r="D465" s="2" t="s">
        <v>416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3">
        <f>+Muertes_PN_ACUM[[#This Row],[10-06-2020]]-Muertes_PN_ACUM[[#This Row],[09-06-2020]]</f>
        <v>0</v>
      </c>
      <c r="N465" s="13">
        <f>+Muertes_PN_ACUM[[#This Row],[11-06-2020]]-Muertes_PN_ACUM[[#This Row],[10-06-2020]]</f>
        <v>0</v>
      </c>
    </row>
    <row r="466" spans="1:14">
      <c r="A466">
        <v>70216</v>
      </c>
      <c r="B466" s="2" t="s">
        <v>268</v>
      </c>
      <c r="C466" s="2" t="s">
        <v>348</v>
      </c>
      <c r="D466" s="2" t="s">
        <v>416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3">
        <f>+Muertes_PN_ACUM[[#This Row],[10-06-2020]]-Muertes_PN_ACUM[[#This Row],[09-06-2020]]</f>
        <v>0</v>
      </c>
      <c r="N466" s="13">
        <f>+Muertes_PN_ACUM[[#This Row],[11-06-2020]]-Muertes_PN_ACUM[[#This Row],[10-06-2020]]</f>
        <v>0</v>
      </c>
    </row>
    <row r="467" spans="1:14">
      <c r="A467">
        <v>40105</v>
      </c>
      <c r="B467" s="2" t="s">
        <v>154</v>
      </c>
      <c r="C467" s="2" t="s">
        <v>155</v>
      </c>
      <c r="D467" s="2" t="s">
        <v>685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3">
        <f>+Muertes_PN_ACUM[[#This Row],[10-06-2020]]-Muertes_PN_ACUM[[#This Row],[09-06-2020]]</f>
        <v>0</v>
      </c>
      <c r="N467" s="13">
        <f>+Muertes_PN_ACUM[[#This Row],[11-06-2020]]-Muertes_PN_ACUM[[#This Row],[10-06-2020]]</f>
        <v>0</v>
      </c>
    </row>
    <row r="468" spans="1:14">
      <c r="A468">
        <v>40306</v>
      </c>
      <c r="B468" s="2" t="s">
        <v>154</v>
      </c>
      <c r="C468" s="2" t="s">
        <v>253</v>
      </c>
      <c r="D468" s="2" t="s">
        <v>686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3">
        <f>+Muertes_PN_ACUM[[#This Row],[10-06-2020]]-Muertes_PN_ACUM[[#This Row],[09-06-2020]]</f>
        <v>0</v>
      </c>
      <c r="N468" s="13">
        <f>+Muertes_PN_ACUM[[#This Row],[11-06-2020]]-Muertes_PN_ACUM[[#This Row],[10-06-2020]]</f>
        <v>0</v>
      </c>
    </row>
    <row r="469" spans="1:14">
      <c r="A469" s="8">
        <v>70604</v>
      </c>
      <c r="B469" s="9" t="s">
        <v>268</v>
      </c>
      <c r="C469" s="9" t="s">
        <v>248</v>
      </c>
      <c r="D469" s="9" t="s">
        <v>686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3">
        <f>+Muertes_PN_ACUM[[#This Row],[10-06-2020]]-Muertes_PN_ACUM[[#This Row],[09-06-2020]]</f>
        <v>0</v>
      </c>
      <c r="N469" s="13">
        <f>+Muertes_PN_ACUM[[#This Row],[11-06-2020]]-Muertes_PN_ACUM[[#This Row],[10-06-2020]]</f>
        <v>0</v>
      </c>
    </row>
    <row r="470" spans="1:14">
      <c r="A470">
        <v>60505</v>
      </c>
      <c r="B470" s="2" t="s">
        <v>158</v>
      </c>
      <c r="C470" s="2" t="s">
        <v>417</v>
      </c>
      <c r="D470" s="2" t="s">
        <v>418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3">
        <f>+Muertes_PN_ACUM[[#This Row],[10-06-2020]]-Muertes_PN_ACUM[[#This Row],[09-06-2020]]</f>
        <v>0</v>
      </c>
      <c r="N470" s="13">
        <f>+Muertes_PN_ACUM[[#This Row],[11-06-2020]]-Muertes_PN_ACUM[[#This Row],[10-06-2020]]</f>
        <v>0</v>
      </c>
    </row>
    <row r="471" spans="1:14">
      <c r="A471">
        <v>60501</v>
      </c>
      <c r="B471" s="2" t="s">
        <v>158</v>
      </c>
      <c r="C471" s="2" t="s">
        <v>417</v>
      </c>
      <c r="D471" s="2" t="s">
        <v>419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3">
        <f>+Muertes_PN_ACUM[[#This Row],[10-06-2020]]-Muertes_PN_ACUM[[#This Row],[09-06-2020]]</f>
        <v>0</v>
      </c>
      <c r="N471" s="13">
        <f>+Muertes_PN_ACUM[[#This Row],[11-06-2020]]-Muertes_PN_ACUM[[#This Row],[10-06-2020]]</f>
        <v>0</v>
      </c>
    </row>
    <row r="472" spans="1:14">
      <c r="A472">
        <v>70605</v>
      </c>
      <c r="B472" s="2" t="s">
        <v>268</v>
      </c>
      <c r="C472" s="2" t="s">
        <v>248</v>
      </c>
      <c r="D472" s="2" t="s">
        <v>687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3">
        <f>+Muertes_PN_ACUM[[#This Row],[10-06-2020]]-Muertes_PN_ACUM[[#This Row],[09-06-2020]]</f>
        <v>0</v>
      </c>
      <c r="N472" s="13">
        <f>+Muertes_PN_ACUM[[#This Row],[11-06-2020]]-Muertes_PN_ACUM[[#This Row],[10-06-2020]]</f>
        <v>0</v>
      </c>
    </row>
    <row r="473" spans="1:14">
      <c r="A473">
        <v>80810</v>
      </c>
      <c r="B473" s="2" t="s">
        <v>99</v>
      </c>
      <c r="C473" s="2" t="s">
        <v>99</v>
      </c>
      <c r="D473" s="2" t="s">
        <v>136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3">
        <f>+Muertes_PN_ACUM[[#This Row],[10-06-2020]]-Muertes_PN_ACUM[[#This Row],[09-06-2020]]</f>
        <v>0</v>
      </c>
      <c r="N473" s="13">
        <f>+Muertes_PN_ACUM[[#This Row],[11-06-2020]]-Muertes_PN_ACUM[[#This Row],[10-06-2020]]</f>
        <v>1</v>
      </c>
    </row>
    <row r="474" spans="1:14">
      <c r="A474">
        <v>80604</v>
      </c>
      <c r="B474" s="2" t="s">
        <v>99</v>
      </c>
      <c r="C474" s="2" t="s">
        <v>471</v>
      </c>
      <c r="D474" s="2" t="s">
        <v>688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3">
        <f>+Muertes_PN_ACUM[[#This Row],[10-06-2020]]-Muertes_PN_ACUM[[#This Row],[09-06-2020]]</f>
        <v>0</v>
      </c>
      <c r="N474" s="13">
        <f>+Muertes_PN_ACUM[[#This Row],[11-06-2020]]-Muertes_PN_ACUM[[#This Row],[10-06-2020]]</f>
        <v>0</v>
      </c>
    </row>
    <row r="475" spans="1:14">
      <c r="A475">
        <v>41405</v>
      </c>
      <c r="B475" s="2" t="s">
        <v>154</v>
      </c>
      <c r="C475" s="2" t="s">
        <v>373</v>
      </c>
      <c r="D475" s="2" t="s">
        <v>689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3">
        <f>+Muertes_PN_ACUM[[#This Row],[10-06-2020]]-Muertes_PN_ACUM[[#This Row],[09-06-2020]]</f>
        <v>0</v>
      </c>
      <c r="N475" s="13">
        <f>+Muertes_PN_ACUM[[#This Row],[11-06-2020]]-Muertes_PN_ACUM[[#This Row],[10-06-2020]]</f>
        <v>0</v>
      </c>
    </row>
    <row r="476" spans="1:14">
      <c r="A476">
        <v>50203</v>
      </c>
      <c r="B476" s="2" t="s">
        <v>151</v>
      </c>
      <c r="C476" s="2" t="s">
        <v>152</v>
      </c>
      <c r="D476" s="2" t="s">
        <v>690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3">
        <f>+Muertes_PN_ACUM[[#This Row],[10-06-2020]]-Muertes_PN_ACUM[[#This Row],[09-06-2020]]</f>
        <v>0</v>
      </c>
      <c r="N476" s="13">
        <f>+Muertes_PN_ACUM[[#This Row],[11-06-2020]]-Muertes_PN_ACUM[[#This Row],[10-06-2020]]</f>
        <v>0</v>
      </c>
    </row>
    <row r="477" spans="1:14">
      <c r="A477">
        <v>70501</v>
      </c>
      <c r="B477" s="2" t="s">
        <v>268</v>
      </c>
      <c r="C477" s="2" t="s">
        <v>656</v>
      </c>
      <c r="D477" s="2" t="s">
        <v>691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3">
        <f>+Muertes_PN_ACUM[[#This Row],[10-06-2020]]-Muertes_PN_ACUM[[#This Row],[09-06-2020]]</f>
        <v>0</v>
      </c>
      <c r="N477" s="13">
        <f>+Muertes_PN_ACUM[[#This Row],[11-06-2020]]-Muertes_PN_ACUM[[#This Row],[10-06-2020]]</f>
        <v>0</v>
      </c>
    </row>
    <row r="478" spans="1:14">
      <c r="A478">
        <v>40307</v>
      </c>
      <c r="B478" s="2" t="s">
        <v>154</v>
      </c>
      <c r="C478" s="2" t="s">
        <v>253</v>
      </c>
      <c r="D478" s="2" t="s">
        <v>110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3">
        <f>+Muertes_PN_ACUM[[#This Row],[10-06-2020]]-Muertes_PN_ACUM[[#This Row],[09-06-2020]]</f>
        <v>0</v>
      </c>
      <c r="N478" s="13">
        <f>+Muertes_PN_ACUM[[#This Row],[11-06-2020]]-Muertes_PN_ACUM[[#This Row],[10-06-2020]]</f>
        <v>0</v>
      </c>
    </row>
    <row r="479" spans="1:14">
      <c r="A479">
        <v>40607</v>
      </c>
      <c r="B479" s="2" t="s">
        <v>154</v>
      </c>
      <c r="C479" s="2" t="s">
        <v>171</v>
      </c>
      <c r="D479" s="2" t="s">
        <v>110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3">
        <f>+Muertes_PN_ACUM[[#This Row],[10-06-2020]]-Muertes_PN_ACUM[[#This Row],[09-06-2020]]</f>
        <v>0</v>
      </c>
      <c r="N479" s="13">
        <f>+Muertes_PN_ACUM[[#This Row],[11-06-2020]]-Muertes_PN_ACUM[[#This Row],[10-06-2020]]</f>
        <v>0</v>
      </c>
    </row>
    <row r="480" spans="1:14">
      <c r="A480">
        <v>80813</v>
      </c>
      <c r="B480" s="2" t="s">
        <v>99</v>
      </c>
      <c r="C480" s="2" t="s">
        <v>99</v>
      </c>
      <c r="D480" s="2" t="s">
        <v>110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3">
        <f>+Muertes_PN_ACUM[[#This Row],[10-06-2020]]-Muertes_PN_ACUM[[#This Row],[09-06-2020]]</f>
        <v>0</v>
      </c>
      <c r="N480" s="13">
        <f>+Muertes_PN_ACUM[[#This Row],[11-06-2020]]-Muertes_PN_ACUM[[#This Row],[10-06-2020]]</f>
        <v>0</v>
      </c>
    </row>
    <row r="481" spans="1:14">
      <c r="A481">
        <v>80205</v>
      </c>
      <c r="B481" s="2" t="s">
        <v>99</v>
      </c>
      <c r="C481" s="2" t="s">
        <v>612</v>
      </c>
      <c r="D481" s="2" t="s">
        <v>692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3">
        <f>+Muertes_PN_ACUM[[#This Row],[10-06-2020]]-Muertes_PN_ACUM[[#This Row],[09-06-2020]]</f>
        <v>0</v>
      </c>
      <c r="N481" s="13">
        <f>+Muertes_PN_ACUM[[#This Row],[11-06-2020]]-Muertes_PN_ACUM[[#This Row],[10-06-2020]]</f>
        <v>0</v>
      </c>
    </row>
    <row r="482" spans="1:14">
      <c r="A482">
        <v>20601</v>
      </c>
      <c r="B482" s="2" t="s">
        <v>212</v>
      </c>
      <c r="C482" s="2" t="s">
        <v>213</v>
      </c>
      <c r="D482" s="2" t="s">
        <v>214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3">
        <f>+Muertes_PN_ACUM[[#This Row],[10-06-2020]]-Muertes_PN_ACUM[[#This Row],[09-06-2020]]</f>
        <v>0</v>
      </c>
      <c r="N482" s="13">
        <f>+Muertes_PN_ACUM[[#This Row],[11-06-2020]]-Muertes_PN_ACUM[[#This Row],[10-06-2020]]</f>
        <v>0</v>
      </c>
    </row>
    <row r="483" spans="1:14">
      <c r="A483">
        <v>70217</v>
      </c>
      <c r="B483" s="2" t="s">
        <v>268</v>
      </c>
      <c r="C483" s="2" t="s">
        <v>348</v>
      </c>
      <c r="D483" s="2" t="s">
        <v>693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3">
        <f>+Muertes_PN_ACUM[[#This Row],[10-06-2020]]-Muertes_PN_ACUM[[#This Row],[09-06-2020]]</f>
        <v>0</v>
      </c>
      <c r="N483" s="13">
        <f>+Muertes_PN_ACUM[[#This Row],[11-06-2020]]-Muertes_PN_ACUM[[#This Row],[10-06-2020]]</f>
        <v>0</v>
      </c>
    </row>
    <row r="484" spans="1:14">
      <c r="A484">
        <v>120309</v>
      </c>
      <c r="B484" s="2" t="s">
        <v>191</v>
      </c>
      <c r="C484" s="2" t="s">
        <v>380</v>
      </c>
      <c r="D484" s="2" t="s">
        <v>693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3">
        <f>+Muertes_PN_ACUM[[#This Row],[10-06-2020]]-Muertes_PN_ACUM[[#This Row],[09-06-2020]]</f>
        <v>0</v>
      </c>
      <c r="N484" s="13">
        <f>+Muertes_PN_ACUM[[#This Row],[11-06-2020]]-Muertes_PN_ACUM[[#This Row],[10-06-2020]]</f>
        <v>0</v>
      </c>
    </row>
    <row r="485" spans="1:14">
      <c r="A485">
        <v>60405</v>
      </c>
      <c r="B485" s="2" t="s">
        <v>158</v>
      </c>
      <c r="C485" s="2" t="s">
        <v>332</v>
      </c>
      <c r="D485" s="2" t="s">
        <v>694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3">
        <f>+Muertes_PN_ACUM[[#This Row],[10-06-2020]]-Muertes_PN_ACUM[[#This Row],[09-06-2020]]</f>
        <v>0</v>
      </c>
      <c r="N485" s="13">
        <f>+Muertes_PN_ACUM[[#This Row],[11-06-2020]]-Muertes_PN_ACUM[[#This Row],[10-06-2020]]</f>
        <v>0</v>
      </c>
    </row>
    <row r="486" spans="1:14">
      <c r="A486">
        <v>70110</v>
      </c>
      <c r="B486" s="2" t="s">
        <v>268</v>
      </c>
      <c r="C486" s="2" t="s">
        <v>400</v>
      </c>
      <c r="D486" s="2" t="s">
        <v>695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3">
        <f>+Muertes_PN_ACUM[[#This Row],[10-06-2020]]-Muertes_PN_ACUM[[#This Row],[09-06-2020]]</f>
        <v>0</v>
      </c>
      <c r="N486" s="13">
        <f>+Muertes_PN_ACUM[[#This Row],[11-06-2020]]-Muertes_PN_ACUM[[#This Row],[10-06-2020]]</f>
        <v>0</v>
      </c>
    </row>
    <row r="487" spans="1:14">
      <c r="A487">
        <v>60601</v>
      </c>
      <c r="B487" s="2" t="s">
        <v>158</v>
      </c>
      <c r="C487" s="2" t="s">
        <v>342</v>
      </c>
      <c r="D487" s="2" t="s">
        <v>359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3">
        <f>+Muertes_PN_ACUM[[#This Row],[10-06-2020]]-Muertes_PN_ACUM[[#This Row],[09-06-2020]]</f>
        <v>0</v>
      </c>
      <c r="N487" s="13">
        <f>+Muertes_PN_ACUM[[#This Row],[11-06-2020]]-Muertes_PN_ACUM[[#This Row],[10-06-2020]]</f>
        <v>0</v>
      </c>
    </row>
    <row r="488" spans="1:14">
      <c r="A488">
        <v>120607</v>
      </c>
      <c r="B488" s="2" t="s">
        <v>191</v>
      </c>
      <c r="C488" s="2" t="s">
        <v>299</v>
      </c>
      <c r="D488" s="2" t="s">
        <v>696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3">
        <f>+Muertes_PN_ACUM[[#This Row],[10-06-2020]]-Muertes_PN_ACUM[[#This Row],[09-06-2020]]</f>
        <v>0</v>
      </c>
      <c r="N488" s="13">
        <f>+Muertes_PN_ACUM[[#This Row],[11-06-2020]]-Muertes_PN_ACUM[[#This Row],[10-06-2020]]</f>
        <v>0</v>
      </c>
    </row>
    <row r="489" spans="1:14">
      <c r="A489">
        <v>20305</v>
      </c>
      <c r="B489" s="2" t="s">
        <v>212</v>
      </c>
      <c r="C489" s="2" t="s">
        <v>245</v>
      </c>
      <c r="D489" s="2" t="s">
        <v>697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3">
        <f>+Muertes_PN_ACUM[[#This Row],[10-06-2020]]-Muertes_PN_ACUM[[#This Row],[09-06-2020]]</f>
        <v>0</v>
      </c>
      <c r="N489" s="13">
        <f>+Muertes_PN_ACUM[[#This Row],[11-06-2020]]-Muertes_PN_ACUM[[#This Row],[10-06-2020]]</f>
        <v>0</v>
      </c>
    </row>
    <row r="490" spans="1:14">
      <c r="A490">
        <v>90605</v>
      </c>
      <c r="B490" s="2" t="s">
        <v>114</v>
      </c>
      <c r="C490" s="2" t="s">
        <v>302</v>
      </c>
      <c r="D490" s="2" t="s">
        <v>420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3">
        <f>+Muertes_PN_ACUM[[#This Row],[10-06-2020]]-Muertes_PN_ACUM[[#This Row],[09-06-2020]]</f>
        <v>0</v>
      </c>
      <c r="N490" s="13">
        <f>+Muertes_PN_ACUM[[#This Row],[11-06-2020]]-Muertes_PN_ACUM[[#This Row],[10-06-2020]]</f>
        <v>0</v>
      </c>
    </row>
    <row r="491" spans="1:14">
      <c r="A491">
        <v>50204</v>
      </c>
      <c r="B491" s="2" t="s">
        <v>151</v>
      </c>
      <c r="C491" s="2" t="s">
        <v>152</v>
      </c>
      <c r="D491" s="2" t="s">
        <v>152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3">
        <f>+Muertes_PN_ACUM[[#This Row],[10-06-2020]]-Muertes_PN_ACUM[[#This Row],[09-06-2020]]</f>
        <v>0</v>
      </c>
      <c r="N491" s="13">
        <f>+Muertes_PN_ACUM[[#This Row],[11-06-2020]]-Muertes_PN_ACUM[[#This Row],[10-06-2020]]</f>
        <v>0</v>
      </c>
    </row>
    <row r="492" spans="1:14">
      <c r="A492">
        <v>30206</v>
      </c>
      <c r="B492" s="2" t="s">
        <v>144</v>
      </c>
      <c r="C492" s="2" t="s">
        <v>414</v>
      </c>
      <c r="D492" s="2" t="s">
        <v>698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3">
        <f>+Muertes_PN_ACUM[[#This Row],[10-06-2020]]-Muertes_PN_ACUM[[#This Row],[09-06-2020]]</f>
        <v>0</v>
      </c>
      <c r="N492" s="13">
        <f>+Muertes_PN_ACUM[[#This Row],[11-06-2020]]-Muertes_PN_ACUM[[#This Row],[10-06-2020]]</f>
        <v>0</v>
      </c>
    </row>
    <row r="493" spans="1:14">
      <c r="A493">
        <v>90508</v>
      </c>
      <c r="B493" s="2" t="s">
        <v>114</v>
      </c>
      <c r="C493" s="2" t="s">
        <v>308</v>
      </c>
      <c r="D493" s="2" t="s">
        <v>699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3">
        <f>+Muertes_PN_ACUM[[#This Row],[10-06-2020]]-Muertes_PN_ACUM[[#This Row],[09-06-2020]]</f>
        <v>0</v>
      </c>
      <c r="N493" s="13">
        <f>+Muertes_PN_ACUM[[#This Row],[11-06-2020]]-Muertes_PN_ACUM[[#This Row],[10-06-2020]]</f>
        <v>0</v>
      </c>
    </row>
    <row r="494" spans="1:14">
      <c r="A494">
        <v>30506</v>
      </c>
      <c r="B494" s="2" t="s">
        <v>144</v>
      </c>
      <c r="C494" s="2" t="s">
        <v>410</v>
      </c>
      <c r="D494" s="2" t="s">
        <v>700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3">
        <f>+Muertes_PN_ACUM[[#This Row],[10-06-2020]]-Muertes_PN_ACUM[[#This Row],[09-06-2020]]</f>
        <v>0</v>
      </c>
      <c r="N494" s="13">
        <f>+Muertes_PN_ACUM[[#This Row],[11-06-2020]]-Muertes_PN_ACUM[[#This Row],[10-06-2020]]</f>
        <v>0</v>
      </c>
    </row>
    <row r="495" spans="1:14">
      <c r="A495">
        <v>130716</v>
      </c>
      <c r="B495" s="2" t="s">
        <v>102</v>
      </c>
      <c r="C495" s="2" t="s">
        <v>138</v>
      </c>
      <c r="D495" s="2" t="s">
        <v>160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3">
        <f>+Muertes_PN_ACUM[[#This Row],[10-06-2020]]-Muertes_PN_ACUM[[#This Row],[09-06-2020]]</f>
        <v>0</v>
      </c>
      <c r="N495" s="13">
        <f>+Muertes_PN_ACUM[[#This Row],[11-06-2020]]-Muertes_PN_ACUM[[#This Row],[10-06-2020]]</f>
        <v>0</v>
      </c>
    </row>
    <row r="496" spans="1:14">
      <c r="A496">
        <v>41005</v>
      </c>
      <c r="B496" s="2" t="s">
        <v>154</v>
      </c>
      <c r="C496" s="2" t="s">
        <v>339</v>
      </c>
      <c r="D496" s="2" t="s">
        <v>421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3">
        <f>+Muertes_PN_ACUM[[#This Row],[10-06-2020]]-Muertes_PN_ACUM[[#This Row],[09-06-2020]]</f>
        <v>0</v>
      </c>
      <c r="N496" s="13">
        <f>+Muertes_PN_ACUM[[#This Row],[11-06-2020]]-Muertes_PN_ACUM[[#This Row],[10-06-2020]]</f>
        <v>0</v>
      </c>
    </row>
    <row r="497" spans="1:14">
      <c r="A497">
        <v>20104</v>
      </c>
      <c r="B497" s="2" t="s">
        <v>212</v>
      </c>
      <c r="C497" s="2" t="s">
        <v>219</v>
      </c>
      <c r="D497" s="2" t="s">
        <v>248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3">
        <f>+Muertes_PN_ACUM[[#This Row],[10-06-2020]]-Muertes_PN_ACUM[[#This Row],[09-06-2020]]</f>
        <v>0</v>
      </c>
      <c r="N497" s="13">
        <f>+Muertes_PN_ACUM[[#This Row],[11-06-2020]]-Muertes_PN_ACUM[[#This Row],[10-06-2020]]</f>
        <v>0</v>
      </c>
    </row>
    <row r="498" spans="1:14">
      <c r="A498">
        <v>70601</v>
      </c>
      <c r="B498" s="2" t="s">
        <v>268</v>
      </c>
      <c r="C498" s="2" t="s">
        <v>248</v>
      </c>
      <c r="D498" s="2" t="s">
        <v>701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3">
        <f>+Muertes_PN_ACUM[[#This Row],[10-06-2020]]-Muertes_PN_ACUM[[#This Row],[09-06-2020]]</f>
        <v>0</v>
      </c>
      <c r="N498" s="13">
        <f>+Muertes_PN_ACUM[[#This Row],[11-06-2020]]-Muertes_PN_ACUM[[#This Row],[10-06-2020]]</f>
        <v>0</v>
      </c>
    </row>
    <row r="499" spans="1:14">
      <c r="A499">
        <v>91005</v>
      </c>
      <c r="B499" s="2" t="s">
        <v>114</v>
      </c>
      <c r="C499" s="2" t="s">
        <v>115</v>
      </c>
      <c r="D499" s="2" t="s">
        <v>272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3">
        <f>+Muertes_PN_ACUM[[#This Row],[10-06-2020]]-Muertes_PN_ACUM[[#This Row],[09-06-2020]]</f>
        <v>0</v>
      </c>
      <c r="N499" s="13">
        <f>+Muertes_PN_ACUM[[#This Row],[11-06-2020]]-Muertes_PN_ACUM[[#This Row],[10-06-2020]]</f>
        <v>0</v>
      </c>
    </row>
    <row r="500" spans="1:14">
      <c r="A500">
        <v>60506</v>
      </c>
      <c r="B500" s="2" t="s">
        <v>158</v>
      </c>
      <c r="C500" s="2" t="s">
        <v>417</v>
      </c>
      <c r="D500" s="2" t="s">
        <v>702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3">
        <f>+Muertes_PN_ACUM[[#This Row],[10-06-2020]]-Muertes_PN_ACUM[[#This Row],[09-06-2020]]</f>
        <v>0</v>
      </c>
      <c r="N500" s="13">
        <f>+Muertes_PN_ACUM[[#This Row],[11-06-2020]]-Muertes_PN_ACUM[[#This Row],[10-06-2020]]</f>
        <v>0</v>
      </c>
    </row>
    <row r="501" spans="1:14">
      <c r="A501">
        <v>30401</v>
      </c>
      <c r="B501" s="2" t="s">
        <v>144</v>
      </c>
      <c r="C501" s="2" t="s">
        <v>330</v>
      </c>
      <c r="D501" s="2" t="s">
        <v>334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3">
        <f>+Muertes_PN_ACUM[[#This Row],[10-06-2020]]-Muertes_PN_ACUM[[#This Row],[09-06-2020]]</f>
        <v>0</v>
      </c>
      <c r="N501" s="13">
        <f>+Muertes_PN_ACUM[[#This Row],[11-06-2020]]-Muertes_PN_ACUM[[#This Row],[10-06-2020]]</f>
        <v>0</v>
      </c>
    </row>
    <row r="502" spans="1:14">
      <c r="A502">
        <v>40704</v>
      </c>
      <c r="B502" s="2" t="s">
        <v>154</v>
      </c>
      <c r="C502" s="2" t="s">
        <v>286</v>
      </c>
      <c r="D502" s="2" t="s">
        <v>703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3">
        <f>+Muertes_PN_ACUM[[#This Row],[10-06-2020]]-Muertes_PN_ACUM[[#This Row],[09-06-2020]]</f>
        <v>0</v>
      </c>
      <c r="N502" s="13">
        <f>+Muertes_PN_ACUM[[#This Row],[11-06-2020]]-Muertes_PN_ACUM[[#This Row],[10-06-2020]]</f>
        <v>0</v>
      </c>
    </row>
    <row r="503" spans="1:14">
      <c r="A503">
        <v>40705</v>
      </c>
      <c r="B503" s="2" t="s">
        <v>154</v>
      </c>
      <c r="C503" s="2" t="s">
        <v>286</v>
      </c>
      <c r="D503" s="2" t="s">
        <v>704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3">
        <f>+Muertes_PN_ACUM[[#This Row],[10-06-2020]]-Muertes_PN_ACUM[[#This Row],[09-06-2020]]</f>
        <v>0</v>
      </c>
      <c r="N503" s="13">
        <f>+Muertes_PN_ACUM[[#This Row],[11-06-2020]]-Muertes_PN_ACUM[[#This Row],[10-06-2020]]</f>
        <v>0</v>
      </c>
    </row>
    <row r="504" spans="1:14">
      <c r="A504">
        <v>41307</v>
      </c>
      <c r="B504" s="2" t="s">
        <v>154</v>
      </c>
      <c r="C504" s="2" t="s">
        <v>441</v>
      </c>
      <c r="D504" s="2" t="s">
        <v>705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3">
        <f>+Muertes_PN_ACUM[[#This Row],[10-06-2020]]-Muertes_PN_ACUM[[#This Row],[09-06-2020]]</f>
        <v>0</v>
      </c>
      <c r="N504" s="13">
        <f>+Muertes_PN_ACUM[[#This Row],[11-06-2020]]-Muertes_PN_ACUM[[#This Row],[10-06-2020]]</f>
        <v>0</v>
      </c>
    </row>
    <row r="505" spans="1:14">
      <c r="A505">
        <v>60507</v>
      </c>
      <c r="B505" s="2" t="s">
        <v>158</v>
      </c>
      <c r="C505" s="2" t="s">
        <v>417</v>
      </c>
      <c r="D505" s="2" t="s">
        <v>422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3">
        <f>+Muertes_PN_ACUM[[#This Row],[10-06-2020]]-Muertes_PN_ACUM[[#This Row],[09-06-2020]]</f>
        <v>0</v>
      </c>
      <c r="N505" s="13">
        <f>+Muertes_PN_ACUM[[#This Row],[11-06-2020]]-Muertes_PN_ACUM[[#This Row],[10-06-2020]]</f>
        <v>0</v>
      </c>
    </row>
    <row r="506" spans="1:14">
      <c r="A506">
        <v>40203</v>
      </c>
      <c r="B506" s="2" t="s">
        <v>154</v>
      </c>
      <c r="C506" s="2" t="s">
        <v>195</v>
      </c>
      <c r="D506" s="2" t="s">
        <v>360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3">
        <f>+Muertes_PN_ACUM[[#This Row],[10-06-2020]]-Muertes_PN_ACUM[[#This Row],[09-06-2020]]</f>
        <v>0</v>
      </c>
      <c r="N506" s="13">
        <f>+Muertes_PN_ACUM[[#This Row],[11-06-2020]]-Muertes_PN_ACUM[[#This Row],[10-06-2020]]</f>
        <v>0</v>
      </c>
    </row>
    <row r="507" spans="1:14">
      <c r="A507">
        <v>50205</v>
      </c>
      <c r="B507" s="2" t="s">
        <v>151</v>
      </c>
      <c r="C507" s="2" t="s">
        <v>152</v>
      </c>
      <c r="D507" s="2" t="s">
        <v>706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3">
        <f>+Muertes_PN_ACUM[[#This Row],[10-06-2020]]-Muertes_PN_ACUM[[#This Row],[09-06-2020]]</f>
        <v>0</v>
      </c>
      <c r="N507" s="13">
        <f>+Muertes_PN_ACUM[[#This Row],[11-06-2020]]-Muertes_PN_ACUM[[#This Row],[10-06-2020]]</f>
        <v>0</v>
      </c>
    </row>
    <row r="508" spans="1:14">
      <c r="A508">
        <v>80808</v>
      </c>
      <c r="B508" s="2" t="s">
        <v>99</v>
      </c>
      <c r="C508" s="2" t="s">
        <v>99</v>
      </c>
      <c r="D508" s="2" t="s">
        <v>161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3">
        <f>+Muertes_PN_ACUM[[#This Row],[10-06-2020]]-Muertes_PN_ACUM[[#This Row],[09-06-2020]]</f>
        <v>0</v>
      </c>
      <c r="N508" s="13">
        <f>+Muertes_PN_ACUM[[#This Row],[11-06-2020]]-Muertes_PN_ACUM[[#This Row],[10-06-2020]]</f>
        <v>0</v>
      </c>
    </row>
    <row r="509" spans="1:14">
      <c r="A509">
        <v>20106</v>
      </c>
      <c r="B509" s="2" t="s">
        <v>212</v>
      </c>
      <c r="C509" s="2" t="s">
        <v>219</v>
      </c>
      <c r="D509" s="2" t="s">
        <v>707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3">
        <f>+Muertes_PN_ACUM[[#This Row],[10-06-2020]]-Muertes_PN_ACUM[[#This Row],[09-06-2020]]</f>
        <v>0</v>
      </c>
      <c r="N509" s="13">
        <f>+Muertes_PN_ACUM[[#This Row],[11-06-2020]]-Muertes_PN_ACUM[[#This Row],[10-06-2020]]</f>
        <v>0</v>
      </c>
    </row>
    <row r="510" spans="1:14">
      <c r="A510">
        <v>40201</v>
      </c>
      <c r="B510" s="2" t="s">
        <v>154</v>
      </c>
      <c r="C510" s="2" t="s">
        <v>195</v>
      </c>
      <c r="D510" s="2" t="s">
        <v>232</v>
      </c>
      <c r="E510" s="14">
        <f t="shared" si="7"/>
        <v>2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3">
        <f>+Muertes_PN_ACUM[[#This Row],[10-06-2020]]-Muertes_PN_ACUM[[#This Row],[09-06-2020]]</f>
        <v>0</v>
      </c>
      <c r="N510" s="13">
        <f>+Muertes_PN_ACUM[[#This Row],[11-06-2020]]-Muertes_PN_ACUM[[#This Row],[10-06-2020]]</f>
        <v>2</v>
      </c>
    </row>
    <row r="511" spans="1:14">
      <c r="A511">
        <v>130717</v>
      </c>
      <c r="B511" s="2" t="s">
        <v>102</v>
      </c>
      <c r="C511" s="2" t="s">
        <v>138</v>
      </c>
      <c r="D511" s="2" t="s">
        <v>139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3">
        <f>+Muertes_PN_ACUM[[#This Row],[10-06-2020]]-Muertes_PN_ACUM[[#This Row],[09-06-2020]]</f>
        <v>0</v>
      </c>
      <c r="N511" s="13">
        <f>+Muertes_PN_ACUM[[#This Row],[11-06-2020]]-Muertes_PN_ACUM[[#This Row],[10-06-2020]]</f>
        <v>0</v>
      </c>
    </row>
    <row r="512" spans="1:14">
      <c r="A512">
        <v>30403</v>
      </c>
      <c r="B512" s="2" t="s">
        <v>144</v>
      </c>
      <c r="C512" s="2" t="s">
        <v>330</v>
      </c>
      <c r="D512" s="2" t="s">
        <v>708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3">
        <f>+Muertes_PN_ACUM[[#This Row],[10-06-2020]]-Muertes_PN_ACUM[[#This Row],[09-06-2020]]</f>
        <v>0</v>
      </c>
      <c r="N512" s="13">
        <f>+Muertes_PN_ACUM[[#This Row],[11-06-2020]]-Muertes_PN_ACUM[[#This Row],[10-06-2020]]</f>
        <v>0</v>
      </c>
    </row>
    <row r="513" spans="1:14">
      <c r="A513">
        <v>100103</v>
      </c>
      <c r="B513" s="2" t="s">
        <v>149</v>
      </c>
      <c r="C513" s="2" t="s">
        <v>149</v>
      </c>
      <c r="D513" s="2" t="s">
        <v>202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3">
        <f>+Muertes_PN_ACUM[[#This Row],[10-06-2020]]-Muertes_PN_ACUM[[#This Row],[09-06-2020]]</f>
        <v>0</v>
      </c>
      <c r="N513" s="13">
        <f>+Muertes_PN_ACUM[[#This Row],[11-06-2020]]-Muertes_PN_ACUM[[#This Row],[10-06-2020]]</f>
        <v>0</v>
      </c>
    </row>
    <row r="514" spans="1:14">
      <c r="A514">
        <v>30110</v>
      </c>
      <c r="B514" s="2" t="s">
        <v>144</v>
      </c>
      <c r="C514" s="2" t="s">
        <v>144</v>
      </c>
      <c r="D514" s="2" t="s">
        <v>226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3">
        <f>+Muertes_PN_ACUM[[#This Row],[10-06-2020]]-Muertes_PN_ACUM[[#This Row],[09-06-2020]]</f>
        <v>0</v>
      </c>
      <c r="N514" s="13">
        <f>+Muertes_PN_ACUM[[#This Row],[11-06-2020]]-Muertes_PN_ACUM[[#This Row],[10-06-2020]]</f>
        <v>0</v>
      </c>
    </row>
    <row r="515" spans="1:14">
      <c r="A515">
        <v>50106</v>
      </c>
      <c r="B515" s="2" t="s">
        <v>151</v>
      </c>
      <c r="C515" s="2" t="s">
        <v>269</v>
      </c>
      <c r="D515" s="2" t="s">
        <v>709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3">
        <f>+Muertes_PN_ACUM[[#This Row],[10-06-2020]]-Muertes_PN_ACUM[[#This Row],[09-06-2020]]</f>
        <v>0</v>
      </c>
      <c r="N515" s="13">
        <f>+Muertes_PN_ACUM[[#This Row],[11-06-2020]]-Muertes_PN_ACUM[[#This Row],[10-06-2020]]</f>
        <v>0</v>
      </c>
    </row>
    <row r="516" spans="1:14">
      <c r="A516">
        <v>90509</v>
      </c>
      <c r="B516" s="2" t="s">
        <v>114</v>
      </c>
      <c r="C516" s="2" t="s">
        <v>308</v>
      </c>
      <c r="D516" s="2" t="s">
        <v>710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3">
        <f>+Muertes_PN_ACUM[[#This Row],[10-06-2020]]-Muertes_PN_ACUM[[#This Row],[09-06-2020]]</f>
        <v>0</v>
      </c>
      <c r="N516" s="13">
        <f>+Muertes_PN_ACUM[[#This Row],[11-06-2020]]-Muertes_PN_ACUM[[#This Row],[10-06-2020]]</f>
        <v>0</v>
      </c>
    </row>
    <row r="517" spans="1:14">
      <c r="A517">
        <v>130409</v>
      </c>
      <c r="B517" s="2" t="s">
        <v>102</v>
      </c>
      <c r="C517" s="2" t="s">
        <v>259</v>
      </c>
      <c r="D517" s="2" t="s">
        <v>335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3">
        <f>+Muertes_PN_ACUM[[#This Row],[10-06-2020]]-Muertes_PN_ACUM[[#This Row],[09-06-2020]]</f>
        <v>0</v>
      </c>
      <c r="N517" s="13">
        <f>+Muertes_PN_ACUM[[#This Row],[11-06-2020]]-Muertes_PN_ACUM[[#This Row],[10-06-2020]]</f>
        <v>0</v>
      </c>
    </row>
    <row r="518" spans="1:14">
      <c r="A518">
        <v>10104</v>
      </c>
      <c r="B518" s="2" t="s">
        <v>163</v>
      </c>
      <c r="C518" s="2" t="s">
        <v>163</v>
      </c>
      <c r="D518" s="2" t="s">
        <v>711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3">
        <f>+Muertes_PN_ACUM[[#This Row],[10-06-2020]]-Muertes_PN_ACUM[[#This Row],[09-06-2020]]</f>
        <v>0</v>
      </c>
      <c r="N518" s="13">
        <f>+Muertes_PN_ACUM[[#This Row],[11-06-2020]]-Muertes_PN_ACUM[[#This Row],[10-06-2020]]</f>
        <v>0</v>
      </c>
    </row>
    <row r="519" spans="1:14">
      <c r="A519">
        <v>10303</v>
      </c>
      <c r="B519" s="2" t="s">
        <v>163</v>
      </c>
      <c r="C519" s="2" t="s">
        <v>167</v>
      </c>
      <c r="D519" s="2" t="s">
        <v>291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3">
        <f>+Muertes_PN_ACUM[[#This Row],[10-06-2020]]-Muertes_PN_ACUM[[#This Row],[09-06-2020]]</f>
        <v>0</v>
      </c>
      <c r="N519" s="13">
        <f>+Muertes_PN_ACUM[[#This Row],[11-06-2020]]-Muertes_PN_ACUM[[#This Row],[10-06-2020]]</f>
        <v>0</v>
      </c>
    </row>
    <row r="520" spans="1:14">
      <c r="A520">
        <v>10304</v>
      </c>
      <c r="B520" s="2" t="s">
        <v>163</v>
      </c>
      <c r="C520" s="2" t="s">
        <v>167</v>
      </c>
      <c r="D520" s="2" t="s">
        <v>712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3">
        <f>+Muertes_PN_ACUM[[#This Row],[10-06-2020]]-Muertes_PN_ACUM[[#This Row],[09-06-2020]]</f>
        <v>0</v>
      </c>
      <c r="N520" s="13">
        <f>+Muertes_PN_ACUM[[#This Row],[11-06-2020]]-Muertes_PN_ACUM[[#This Row],[10-06-2020]]</f>
        <v>0</v>
      </c>
    </row>
    <row r="521" spans="1:14">
      <c r="A521">
        <v>70504</v>
      </c>
      <c r="B521" s="2" t="s">
        <v>268</v>
      </c>
      <c r="C521" s="2" t="s">
        <v>656</v>
      </c>
      <c r="D521" s="2" t="s">
        <v>713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3">
        <f>+Muertes_PN_ACUM[[#This Row],[10-06-2020]]-Muertes_PN_ACUM[[#This Row],[09-06-2020]]</f>
        <v>0</v>
      </c>
      <c r="N521" s="13">
        <f>+Muertes_PN_ACUM[[#This Row],[11-06-2020]]-Muertes_PN_ACUM[[#This Row],[10-06-2020]]</f>
        <v>0</v>
      </c>
    </row>
    <row r="522" spans="1:14">
      <c r="A522">
        <v>120207</v>
      </c>
      <c r="B522" s="2" t="s">
        <v>191</v>
      </c>
      <c r="C522" s="2" t="s">
        <v>266</v>
      </c>
      <c r="D522" s="2" t="s">
        <v>714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3">
        <f>+Muertes_PN_ACUM[[#This Row],[10-06-2020]]-Muertes_PN_ACUM[[#This Row],[09-06-2020]]</f>
        <v>0</v>
      </c>
      <c r="N522" s="13">
        <f>+Muertes_PN_ACUM[[#This Row],[11-06-2020]]-Muertes_PN_ACUM[[#This Row],[10-06-2020]]</f>
        <v>0</v>
      </c>
    </row>
    <row r="523" spans="1:14">
      <c r="A523">
        <v>91108</v>
      </c>
      <c r="B523" s="2" t="s">
        <v>114</v>
      </c>
      <c r="C523" s="2" t="s">
        <v>186</v>
      </c>
      <c r="D523" s="2" t="s">
        <v>715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3">
        <f>+Muertes_PN_ACUM[[#This Row],[10-06-2020]]-Muertes_PN_ACUM[[#This Row],[09-06-2020]]</f>
        <v>0</v>
      </c>
      <c r="N523" s="13">
        <f>+Muertes_PN_ACUM[[#This Row],[11-06-2020]]-Muertes_PN_ACUM[[#This Row],[10-06-2020]]</f>
        <v>0</v>
      </c>
    </row>
    <row r="524" spans="1:14">
      <c r="A524">
        <v>41308</v>
      </c>
      <c r="B524" s="2" t="s">
        <v>154</v>
      </c>
      <c r="C524" s="2" t="s">
        <v>441</v>
      </c>
      <c r="D524" s="2" t="s">
        <v>716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3">
        <f>+Muertes_PN_ACUM[[#This Row],[10-06-2020]]-Muertes_PN_ACUM[[#This Row],[09-06-2020]]</f>
        <v>0</v>
      </c>
      <c r="N524" s="13">
        <f>+Muertes_PN_ACUM[[#This Row],[11-06-2020]]-Muertes_PN_ACUM[[#This Row],[10-06-2020]]</f>
        <v>0</v>
      </c>
    </row>
    <row r="525" spans="1:14">
      <c r="A525">
        <v>60206</v>
      </c>
      <c r="B525" s="2" t="s">
        <v>158</v>
      </c>
      <c r="C525" s="2" t="s">
        <v>350</v>
      </c>
      <c r="D525" s="2" t="s">
        <v>717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3">
        <f>+Muertes_PN_ACUM[[#This Row],[10-06-2020]]-Muertes_PN_ACUM[[#This Row],[09-06-2020]]</f>
        <v>0</v>
      </c>
      <c r="N525" s="13">
        <f>+Muertes_PN_ACUM[[#This Row],[11-06-2020]]-Muertes_PN_ACUM[[#This Row],[10-06-2020]]</f>
        <v>0</v>
      </c>
    </row>
    <row r="526" spans="1:14">
      <c r="A526">
        <v>60207</v>
      </c>
      <c r="B526" s="2" t="s">
        <v>158</v>
      </c>
      <c r="C526" s="2" t="s">
        <v>350</v>
      </c>
      <c r="D526" s="2" t="s">
        <v>718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3">
        <f>+Muertes_PN_ACUM[[#This Row],[10-06-2020]]-Muertes_PN_ACUM[[#This Row],[09-06-2020]]</f>
        <v>0</v>
      </c>
      <c r="N526" s="13">
        <f>+Muertes_PN_ACUM[[#This Row],[11-06-2020]]-Muertes_PN_ACUM[[#This Row],[10-06-2020]]</f>
        <v>0</v>
      </c>
    </row>
    <row r="527" spans="1:14">
      <c r="A527">
        <v>91204</v>
      </c>
      <c r="B527" s="2" t="s">
        <v>114</v>
      </c>
      <c r="C527" s="2" t="s">
        <v>242</v>
      </c>
      <c r="D527" s="2" t="s">
        <v>719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3">
        <f>+Muertes_PN_ACUM[[#This Row],[10-06-2020]]-Muertes_PN_ACUM[[#This Row],[09-06-2020]]</f>
        <v>0</v>
      </c>
      <c r="N527" s="13">
        <f>+Muertes_PN_ACUM[[#This Row],[11-06-2020]]-Muertes_PN_ACUM[[#This Row],[10-06-2020]]</f>
        <v>0</v>
      </c>
    </row>
    <row r="528" spans="1:14">
      <c r="A528">
        <v>40106</v>
      </c>
      <c r="B528" s="2" t="s">
        <v>154</v>
      </c>
      <c r="C528" s="2" t="s">
        <v>155</v>
      </c>
      <c r="D528" s="2" t="s">
        <v>720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3">
        <f>+Muertes_PN_ACUM[[#This Row],[10-06-2020]]-Muertes_PN_ACUM[[#This Row],[09-06-2020]]</f>
        <v>0</v>
      </c>
      <c r="N528" s="13">
        <f>+Muertes_PN_ACUM[[#This Row],[11-06-2020]]-Muertes_PN_ACUM[[#This Row],[10-06-2020]]</f>
        <v>0</v>
      </c>
    </row>
    <row r="529" spans="1:14">
      <c r="A529">
        <v>10305</v>
      </c>
      <c r="B529" s="2" t="s">
        <v>163</v>
      </c>
      <c r="C529" s="2" t="s">
        <v>167</v>
      </c>
      <c r="D529" s="2" t="s">
        <v>265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3">
        <f>+Muertes_PN_ACUM[[#This Row],[10-06-2020]]-Muertes_PN_ACUM[[#This Row],[09-06-2020]]</f>
        <v>0</v>
      </c>
      <c r="N529" s="13">
        <f>+Muertes_PN_ACUM[[#This Row],[11-06-2020]]-Muertes_PN_ACUM[[#This Row],[10-06-2020]]</f>
        <v>0</v>
      </c>
    </row>
    <row r="530" spans="1:14">
      <c r="A530">
        <v>90804</v>
      </c>
      <c r="B530" s="2" t="s">
        <v>114</v>
      </c>
      <c r="C530" s="2" t="s">
        <v>118</v>
      </c>
      <c r="D530" s="2" t="s">
        <v>721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3">
        <f>+Muertes_PN_ACUM[[#This Row],[10-06-2020]]-Muertes_PN_ACUM[[#This Row],[09-06-2020]]</f>
        <v>0</v>
      </c>
      <c r="N530" s="13">
        <f>+Muertes_PN_ACUM[[#This Row],[11-06-2020]]-Muertes_PN_ACUM[[#This Row],[10-06-2020]]</f>
        <v>0</v>
      </c>
    </row>
    <row r="531" spans="1:14">
      <c r="A531">
        <v>40901</v>
      </c>
      <c r="B531" s="2" t="s">
        <v>154</v>
      </c>
      <c r="C531" s="2" t="s">
        <v>361</v>
      </c>
      <c r="D531" s="2" t="s">
        <v>362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3">
        <f>+Muertes_PN_ACUM[[#This Row],[10-06-2020]]-Muertes_PN_ACUM[[#This Row],[09-06-2020]]</f>
        <v>0</v>
      </c>
      <c r="N531" s="13">
        <f>+Muertes_PN_ACUM[[#This Row],[11-06-2020]]-Muertes_PN_ACUM[[#This Row],[10-06-2020]]</f>
        <v>0</v>
      </c>
    </row>
    <row r="532" spans="1:14">
      <c r="A532">
        <v>40805</v>
      </c>
      <c r="B532" s="2" t="s">
        <v>154</v>
      </c>
      <c r="C532" s="2" t="s">
        <v>280</v>
      </c>
      <c r="D532" s="2" t="s">
        <v>439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3">
        <f>+Muertes_PN_ACUM[[#This Row],[10-06-2020]]-Muertes_PN_ACUM[[#This Row],[09-06-2020]]</f>
        <v>0</v>
      </c>
      <c r="N532" s="13">
        <f>+Muertes_PN_ACUM[[#This Row],[11-06-2020]]-Muertes_PN_ACUM[[#This Row],[10-06-2020]]</f>
        <v>0</v>
      </c>
    </row>
    <row r="533" spans="1:14">
      <c r="A533">
        <v>60608</v>
      </c>
      <c r="B533" s="2" t="s">
        <v>158</v>
      </c>
      <c r="C533" s="2" t="s">
        <v>342</v>
      </c>
      <c r="D533" s="2" t="s">
        <v>722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3">
        <f>+Muertes_PN_ACUM[[#This Row],[10-06-2020]]-Muertes_PN_ACUM[[#This Row],[09-06-2020]]</f>
        <v>0</v>
      </c>
      <c r="N533" s="13">
        <f>+Muertes_PN_ACUM[[#This Row],[11-06-2020]]-Muertes_PN_ACUM[[#This Row],[10-06-2020]]</f>
        <v>0</v>
      </c>
    </row>
    <row r="534" spans="1:14">
      <c r="A534">
        <v>80811</v>
      </c>
      <c r="B534" s="2" t="s">
        <v>99</v>
      </c>
      <c r="C534" s="2" t="s">
        <v>99</v>
      </c>
      <c r="D534" s="2" t="s">
        <v>130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3">
        <f>+Muertes_PN_ACUM[[#This Row],[10-06-2020]]-Muertes_PN_ACUM[[#This Row],[09-06-2020]]</f>
        <v>0</v>
      </c>
      <c r="N534" s="13">
        <f>+Muertes_PN_ACUM[[#This Row],[11-06-2020]]-Muertes_PN_ACUM[[#This Row],[10-06-2020]]</f>
        <v>0</v>
      </c>
    </row>
    <row r="535" spans="1:14">
      <c r="A535">
        <v>120705</v>
      </c>
      <c r="B535" s="2" t="s">
        <v>191</v>
      </c>
      <c r="C535" s="2" t="s">
        <v>296</v>
      </c>
      <c r="D535" s="2" t="s">
        <v>723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3">
        <f>+Muertes_PN_ACUM[[#This Row],[10-06-2020]]-Muertes_PN_ACUM[[#This Row],[09-06-2020]]</f>
        <v>0</v>
      </c>
      <c r="N535" s="13">
        <f>+Muertes_PN_ACUM[[#This Row],[11-06-2020]]-Muertes_PN_ACUM[[#This Row],[10-06-2020]]</f>
        <v>0</v>
      </c>
    </row>
    <row r="536" spans="1:14">
      <c r="A536">
        <v>50307</v>
      </c>
      <c r="B536" s="2" t="s">
        <v>151</v>
      </c>
      <c r="C536" s="2" t="s">
        <v>181</v>
      </c>
      <c r="D536" s="2" t="s">
        <v>724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3">
        <f>+Muertes_PN_ACUM[[#This Row],[10-06-2020]]-Muertes_PN_ACUM[[#This Row],[09-06-2020]]</f>
        <v>0</v>
      </c>
      <c r="N536" s="13">
        <f>+Muertes_PN_ACUM[[#This Row],[11-06-2020]]-Muertes_PN_ACUM[[#This Row],[10-06-2020]]</f>
        <v>0</v>
      </c>
    </row>
    <row r="537" spans="1:14">
      <c r="A537">
        <v>50315</v>
      </c>
      <c r="B537" s="2" t="s">
        <v>151</v>
      </c>
      <c r="C537" s="2" t="s">
        <v>181</v>
      </c>
      <c r="D537" s="2" t="s">
        <v>725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3">
        <f>+Muertes_PN_ACUM[[#This Row],[10-06-2020]]-Muertes_PN_ACUM[[#This Row],[09-06-2020]]</f>
        <v>0</v>
      </c>
      <c r="N537" s="13">
        <f>+Muertes_PN_ACUM[[#This Row],[11-06-2020]]-Muertes_PN_ACUM[[#This Row],[10-06-2020]]</f>
        <v>0</v>
      </c>
    </row>
    <row r="538" spans="1:14">
      <c r="A538">
        <v>90701</v>
      </c>
      <c r="B538" s="2" t="s">
        <v>114</v>
      </c>
      <c r="C538" s="2" t="s">
        <v>363</v>
      </c>
      <c r="D538" s="2" t="s">
        <v>364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3">
        <f>+Muertes_PN_ACUM[[#This Row],[10-06-2020]]-Muertes_PN_ACUM[[#This Row],[09-06-2020]]</f>
        <v>0</v>
      </c>
      <c r="N538" s="13">
        <f>+Muertes_PN_ACUM[[#This Row],[11-06-2020]]-Muertes_PN_ACUM[[#This Row],[10-06-2020]]</f>
        <v>0</v>
      </c>
    </row>
    <row r="539" spans="1:14">
      <c r="A539">
        <v>20607</v>
      </c>
      <c r="B539" s="2" t="s">
        <v>212</v>
      </c>
      <c r="C539" s="2" t="s">
        <v>213</v>
      </c>
      <c r="D539" s="2" t="s">
        <v>423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3">
        <f>+Muertes_PN_ACUM[[#This Row],[10-06-2020]]-Muertes_PN_ACUM[[#This Row],[09-06-2020]]</f>
        <v>0</v>
      </c>
      <c r="N539" s="13">
        <f>+Muertes_PN_ACUM[[#This Row],[11-06-2020]]-Muertes_PN_ACUM[[#This Row],[10-06-2020]]</f>
        <v>0</v>
      </c>
    </row>
    <row r="540" spans="1:14">
      <c r="A540">
        <v>91109</v>
      </c>
      <c r="B540" s="2" t="s">
        <v>114</v>
      </c>
      <c r="C540" s="2" t="s">
        <v>186</v>
      </c>
      <c r="D540" s="2" t="s">
        <v>423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3">
        <f>+Muertes_PN_ACUM[[#This Row],[10-06-2020]]-Muertes_PN_ACUM[[#This Row],[09-06-2020]]</f>
        <v>0</v>
      </c>
      <c r="N540" s="13">
        <f>+Muertes_PN_ACUM[[#This Row],[11-06-2020]]-Muertes_PN_ACUM[[#This Row],[10-06-2020]]</f>
        <v>0</v>
      </c>
    </row>
    <row r="541" spans="1:14">
      <c r="A541">
        <v>20207</v>
      </c>
      <c r="B541" s="2" t="s">
        <v>212</v>
      </c>
      <c r="C541" s="2" t="s">
        <v>217</v>
      </c>
      <c r="D541" s="2" t="s">
        <v>218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3">
        <f>+Muertes_PN_ACUM[[#This Row],[10-06-2020]]-Muertes_PN_ACUM[[#This Row],[09-06-2020]]</f>
        <v>0</v>
      </c>
      <c r="N541" s="13">
        <f>+Muertes_PN_ACUM[[#This Row],[11-06-2020]]-Muertes_PN_ACUM[[#This Row],[10-06-2020]]</f>
        <v>0</v>
      </c>
    </row>
    <row r="542" spans="1:14">
      <c r="A542">
        <v>70218</v>
      </c>
      <c r="B542" s="2" t="s">
        <v>268</v>
      </c>
      <c r="C542" s="2" t="s">
        <v>348</v>
      </c>
      <c r="D542" s="2" t="s">
        <v>726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3">
        <f>+Muertes_PN_ACUM[[#This Row],[10-06-2020]]-Muertes_PN_ACUM[[#This Row],[09-06-2020]]</f>
        <v>0</v>
      </c>
      <c r="N542" s="13">
        <f>+Muertes_PN_ACUM[[#This Row],[11-06-2020]]-Muertes_PN_ACUM[[#This Row],[10-06-2020]]</f>
        <v>0</v>
      </c>
    </row>
    <row r="543" spans="1:14">
      <c r="A543">
        <v>50308</v>
      </c>
      <c r="B543" s="2" t="s">
        <v>151</v>
      </c>
      <c r="C543" s="2" t="s">
        <v>181</v>
      </c>
      <c r="D543" s="2" t="s">
        <v>727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3">
        <f>+Muertes_PN_ACUM[[#This Row],[10-06-2020]]-Muertes_PN_ACUM[[#This Row],[09-06-2020]]</f>
        <v>0</v>
      </c>
      <c r="N543" s="13">
        <f>+Muertes_PN_ACUM[[#This Row],[11-06-2020]]-Muertes_PN_ACUM[[#This Row],[10-06-2020]]</f>
        <v>0</v>
      </c>
    </row>
    <row r="544" spans="1:14">
      <c r="A544">
        <v>20608</v>
      </c>
      <c r="B544" s="2" t="s">
        <v>212</v>
      </c>
      <c r="C544" s="2" t="s">
        <v>213</v>
      </c>
      <c r="D544" s="2" t="s">
        <v>425</v>
      </c>
      <c r="E544" s="14">
        <f t="shared" si="8"/>
        <v>1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3">
        <f>+Muertes_PN_ACUM[[#This Row],[10-06-2020]]-Muertes_PN_ACUM[[#This Row],[09-06-2020]]</f>
        <v>0</v>
      </c>
      <c r="N544" s="13">
        <f>+Muertes_PN_ACUM[[#This Row],[11-06-2020]]-Muertes_PN_ACUM[[#This Row],[10-06-2020]]</f>
        <v>1</v>
      </c>
    </row>
    <row r="545" spans="1:14">
      <c r="A545">
        <v>30305</v>
      </c>
      <c r="B545" s="2" t="s">
        <v>144</v>
      </c>
      <c r="C545" s="2" t="s">
        <v>424</v>
      </c>
      <c r="D545" s="2" t="s">
        <v>425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3">
        <f>+Muertes_PN_ACUM[[#This Row],[10-06-2020]]-Muertes_PN_ACUM[[#This Row],[09-06-2020]]</f>
        <v>0</v>
      </c>
      <c r="N545" s="13">
        <f>+Muertes_PN_ACUM[[#This Row],[11-06-2020]]-Muertes_PN_ACUM[[#This Row],[10-06-2020]]</f>
        <v>-1</v>
      </c>
    </row>
    <row r="546" spans="1:14">
      <c r="A546">
        <v>90907</v>
      </c>
      <c r="B546" s="2" t="s">
        <v>114</v>
      </c>
      <c r="C546" s="2" t="s">
        <v>181</v>
      </c>
      <c r="D546" s="2" t="s">
        <v>728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3">
        <f>+Muertes_PN_ACUM[[#This Row],[10-06-2020]]-Muertes_PN_ACUM[[#This Row],[09-06-2020]]</f>
        <v>0</v>
      </c>
      <c r="N546" s="13">
        <f>+Muertes_PN_ACUM[[#This Row],[11-06-2020]]-Muertes_PN_ACUM[[#This Row],[10-06-2020]]</f>
        <v>0</v>
      </c>
    </row>
    <row r="547" spans="1:14" ht="24">
      <c r="A547">
        <v>110201</v>
      </c>
      <c r="B547" s="2" t="s">
        <v>188</v>
      </c>
      <c r="C547" s="2" t="s">
        <v>426</v>
      </c>
      <c r="D547" s="2" t="s">
        <v>427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3">
        <f>+Muertes_PN_ACUM[[#This Row],[10-06-2020]]-Muertes_PN_ACUM[[#This Row],[09-06-2020]]</f>
        <v>0</v>
      </c>
      <c r="N547" s="13">
        <f>+Muertes_PN_ACUM[[#This Row],[11-06-2020]]-Muertes_PN_ACUM[[#This Row],[10-06-2020]]</f>
        <v>0</v>
      </c>
    </row>
    <row r="548" spans="1:14">
      <c r="A548">
        <v>41001</v>
      </c>
      <c r="B548" s="2" t="s">
        <v>154</v>
      </c>
      <c r="C548" s="2" t="s">
        <v>339</v>
      </c>
      <c r="D548" s="2" t="s">
        <v>365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3">
        <f>+Muertes_PN_ACUM[[#This Row],[10-06-2020]]-Muertes_PN_ACUM[[#This Row],[09-06-2020]]</f>
        <v>0</v>
      </c>
      <c r="N548" s="13">
        <f>+Muertes_PN_ACUM[[#This Row],[11-06-2020]]-Muertes_PN_ACUM[[#This Row],[10-06-2020]]</f>
        <v>0</v>
      </c>
    </row>
    <row r="549" spans="1:14">
      <c r="A549">
        <v>91110</v>
      </c>
      <c r="B549" s="2" t="s">
        <v>114</v>
      </c>
      <c r="C549" s="2" t="s">
        <v>186</v>
      </c>
      <c r="D549" s="2" t="s">
        <v>428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3">
        <f>+Muertes_PN_ACUM[[#This Row],[10-06-2020]]-Muertes_PN_ACUM[[#This Row],[09-06-2020]]</f>
        <v>0</v>
      </c>
      <c r="N549" s="13">
        <f>+Muertes_PN_ACUM[[#This Row],[11-06-2020]]-Muertes_PN_ACUM[[#This Row],[10-06-2020]]</f>
        <v>0</v>
      </c>
    </row>
    <row r="550" spans="1:14">
      <c r="A550">
        <v>40205</v>
      </c>
      <c r="B550" s="2" t="s">
        <v>154</v>
      </c>
      <c r="C550" s="2" t="s">
        <v>195</v>
      </c>
      <c r="D550" s="2" t="s">
        <v>196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3">
        <f>+Muertes_PN_ACUM[[#This Row],[10-06-2020]]-Muertes_PN_ACUM[[#This Row],[09-06-2020]]</f>
        <v>0</v>
      </c>
      <c r="N550" s="13">
        <f>+Muertes_PN_ACUM[[#This Row],[11-06-2020]]-Muertes_PN_ACUM[[#This Row],[10-06-2020]]</f>
        <v>0</v>
      </c>
    </row>
    <row r="551" spans="1:14">
      <c r="A551">
        <v>91013</v>
      </c>
      <c r="B551" s="2" t="s">
        <v>114</v>
      </c>
      <c r="C551" s="2" t="s">
        <v>115</v>
      </c>
      <c r="D551" s="2" t="s">
        <v>176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3">
        <f>+Muertes_PN_ACUM[[#This Row],[10-06-2020]]-Muertes_PN_ACUM[[#This Row],[09-06-2020]]</f>
        <v>0</v>
      </c>
      <c r="N551" s="13">
        <f>+Muertes_PN_ACUM[[#This Row],[11-06-2020]]-Muertes_PN_ACUM[[#This Row],[10-06-2020]]</f>
        <v>0</v>
      </c>
    </row>
    <row r="552" spans="1:14">
      <c r="A552">
        <v>120310</v>
      </c>
      <c r="B552" s="2" t="s">
        <v>191</v>
      </c>
      <c r="C552" s="2" t="s">
        <v>380</v>
      </c>
      <c r="D552" s="2" t="s">
        <v>729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3">
        <f>+Muertes_PN_ACUM[[#This Row],[10-06-2020]]-Muertes_PN_ACUM[[#This Row],[09-06-2020]]</f>
        <v>0</v>
      </c>
      <c r="N552" s="13">
        <f>+Muertes_PN_ACUM[[#This Row],[11-06-2020]]-Muertes_PN_ACUM[[#This Row],[10-06-2020]]</f>
        <v>0</v>
      </c>
    </row>
    <row r="553" spans="1:14">
      <c r="A553">
        <v>40706</v>
      </c>
      <c r="B553" s="2" t="s">
        <v>154</v>
      </c>
      <c r="C553" s="2" t="s">
        <v>286</v>
      </c>
      <c r="D553" s="2" t="s">
        <v>730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3">
        <f>+Muertes_PN_ACUM[[#This Row],[10-06-2020]]-Muertes_PN_ACUM[[#This Row],[09-06-2020]]</f>
        <v>0</v>
      </c>
      <c r="N553" s="13">
        <f>+Muertes_PN_ACUM[[#This Row],[11-06-2020]]-Muertes_PN_ACUM[[#This Row],[10-06-2020]]</f>
        <v>0</v>
      </c>
    </row>
    <row r="554" spans="1:14">
      <c r="A554">
        <v>90908</v>
      </c>
      <c r="B554" s="2" t="s">
        <v>114</v>
      </c>
      <c r="C554" s="2" t="s">
        <v>181</v>
      </c>
      <c r="D554" s="2" t="s">
        <v>731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3">
        <f>+Muertes_PN_ACUM[[#This Row],[10-06-2020]]-Muertes_PN_ACUM[[#This Row],[09-06-2020]]</f>
        <v>0</v>
      </c>
      <c r="N554" s="13">
        <f>+Muertes_PN_ACUM[[#This Row],[11-06-2020]]-Muertes_PN_ACUM[[#This Row],[10-06-2020]]</f>
        <v>0</v>
      </c>
    </row>
    <row r="555" spans="1:14">
      <c r="A555">
        <v>81009</v>
      </c>
      <c r="B555" s="2" t="s">
        <v>99</v>
      </c>
      <c r="C555" s="2" t="s">
        <v>106</v>
      </c>
      <c r="D555" s="2" t="s">
        <v>142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3">
        <f>+Muertes_PN_ACUM[[#This Row],[10-06-2020]]-Muertes_PN_ACUM[[#This Row],[09-06-2020]]</f>
        <v>0</v>
      </c>
      <c r="N555" s="13">
        <f>+Muertes_PN_ACUM[[#This Row],[11-06-2020]]-Muertes_PN_ACUM[[#This Row],[10-06-2020]]</f>
        <v>0</v>
      </c>
    </row>
    <row r="556" spans="1:14">
      <c r="A556">
        <v>60607</v>
      </c>
      <c r="B556" s="2" t="s">
        <v>158</v>
      </c>
      <c r="C556" s="2" t="s">
        <v>342</v>
      </c>
      <c r="D556" s="2" t="s">
        <v>366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3">
        <f>+Muertes_PN_ACUM[[#This Row],[10-06-2020]]-Muertes_PN_ACUM[[#This Row],[09-06-2020]]</f>
        <v>0</v>
      </c>
      <c r="N556" s="13">
        <f>+Muertes_PN_ACUM[[#This Row],[11-06-2020]]-Muertes_PN_ACUM[[#This Row],[10-06-2020]]</f>
        <v>0</v>
      </c>
    </row>
    <row r="557" spans="1:14">
      <c r="A557">
        <v>70310</v>
      </c>
      <c r="B557" s="2" t="s">
        <v>268</v>
      </c>
      <c r="C557" s="2" t="s">
        <v>268</v>
      </c>
      <c r="D557" s="2" t="s">
        <v>366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3">
        <f>+Muertes_PN_ACUM[[#This Row],[10-06-2020]]-Muertes_PN_ACUM[[#This Row],[09-06-2020]]</f>
        <v>0</v>
      </c>
      <c r="N557" s="13">
        <f>+Muertes_PN_ACUM[[#This Row],[11-06-2020]]-Muertes_PN_ACUM[[#This Row],[10-06-2020]]</f>
        <v>0</v>
      </c>
    </row>
    <row r="558" spans="1:14">
      <c r="A558">
        <v>30111</v>
      </c>
      <c r="B558" s="2" t="s">
        <v>144</v>
      </c>
      <c r="C558" s="2" t="s">
        <v>144</v>
      </c>
      <c r="D558" s="2" t="s">
        <v>185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3">
        <f>+Muertes_PN_ACUM[[#This Row],[10-06-2020]]-Muertes_PN_ACUM[[#This Row],[09-06-2020]]</f>
        <v>0</v>
      </c>
      <c r="N558" s="13">
        <f>+Muertes_PN_ACUM[[#This Row],[11-06-2020]]-Muertes_PN_ACUM[[#This Row],[10-06-2020]]</f>
        <v>0</v>
      </c>
    </row>
    <row r="559" spans="1:14">
      <c r="A559">
        <v>80206</v>
      </c>
      <c r="B559" s="2" t="s">
        <v>99</v>
      </c>
      <c r="C559" s="2" t="s">
        <v>612</v>
      </c>
      <c r="D559" s="2" t="s">
        <v>732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3">
        <f>+Muertes_PN_ACUM[[#This Row],[10-06-2020]]-Muertes_PN_ACUM[[#This Row],[09-06-2020]]</f>
        <v>0</v>
      </c>
      <c r="N559" s="13">
        <f>+Muertes_PN_ACUM[[#This Row],[11-06-2020]]-Muertes_PN_ACUM[[#This Row],[10-06-2020]]</f>
        <v>0</v>
      </c>
    </row>
    <row r="560" spans="1:14">
      <c r="A560">
        <v>130410</v>
      </c>
      <c r="B560" s="2" t="s">
        <v>102</v>
      </c>
      <c r="C560" s="2" t="s">
        <v>259</v>
      </c>
      <c r="D560" s="2" t="s">
        <v>429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3">
        <f>+Muertes_PN_ACUM[[#This Row],[10-06-2020]]-Muertes_PN_ACUM[[#This Row],[09-06-2020]]</f>
        <v>0</v>
      </c>
      <c r="N560" s="13">
        <f>+Muertes_PN_ACUM[[#This Row],[11-06-2020]]-Muertes_PN_ACUM[[#This Row],[10-06-2020]]</f>
        <v>0</v>
      </c>
    </row>
    <row r="561" spans="1:14">
      <c r="A561">
        <v>30112</v>
      </c>
      <c r="B561" s="2" t="s">
        <v>144</v>
      </c>
      <c r="C561" s="2" t="s">
        <v>144</v>
      </c>
      <c r="D561" s="2" t="s">
        <v>314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3">
        <f>+Muertes_PN_ACUM[[#This Row],[10-06-2020]]-Muertes_PN_ACUM[[#This Row],[09-06-2020]]</f>
        <v>0</v>
      </c>
      <c r="N561" s="13">
        <f>+Muertes_PN_ACUM[[#This Row],[11-06-2020]]-Muertes_PN_ACUM[[#This Row],[10-06-2020]]</f>
        <v>0</v>
      </c>
    </row>
    <row r="562" spans="1:14">
      <c r="A562">
        <v>120208</v>
      </c>
      <c r="B562" s="2" t="s">
        <v>191</v>
      </c>
      <c r="C562" s="2" t="s">
        <v>266</v>
      </c>
      <c r="D562" s="2" t="s">
        <v>733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3">
        <f>+Muertes_PN_ACUM[[#This Row],[10-06-2020]]-Muertes_PN_ACUM[[#This Row],[09-06-2020]]</f>
        <v>0</v>
      </c>
      <c r="N562" s="13">
        <f>+Muertes_PN_ACUM[[#This Row],[11-06-2020]]-Muertes_PN_ACUM[[#This Row],[10-06-2020]]</f>
        <v>0</v>
      </c>
    </row>
    <row r="563" spans="1:14">
      <c r="A563">
        <v>30207</v>
      </c>
      <c r="B563" s="2" t="s">
        <v>144</v>
      </c>
      <c r="C563" s="2" t="s">
        <v>414</v>
      </c>
      <c r="D563" s="2" t="s">
        <v>734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3">
        <f>+Muertes_PN_ACUM[[#This Row],[10-06-2020]]-Muertes_PN_ACUM[[#This Row],[09-06-2020]]</f>
        <v>0</v>
      </c>
      <c r="N563" s="13">
        <f>+Muertes_PN_ACUM[[#This Row],[11-06-2020]]-Muertes_PN_ACUM[[#This Row],[10-06-2020]]</f>
        <v>0</v>
      </c>
    </row>
    <row r="564" spans="1:14">
      <c r="A564">
        <v>120801</v>
      </c>
      <c r="B564" s="2" t="s">
        <v>191</v>
      </c>
      <c r="C564" s="2" t="s">
        <v>192</v>
      </c>
      <c r="D564" s="2" t="s">
        <v>735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3">
        <f>+Muertes_PN_ACUM[[#This Row],[10-06-2020]]-Muertes_PN_ACUM[[#This Row],[09-06-2020]]</f>
        <v>0</v>
      </c>
      <c r="N564" s="13">
        <f>+Muertes_PN_ACUM[[#This Row],[11-06-2020]]-Muertes_PN_ACUM[[#This Row],[10-06-2020]]</f>
        <v>0</v>
      </c>
    </row>
    <row r="565" spans="1:14">
      <c r="A565">
        <v>50109</v>
      </c>
      <c r="B565" s="2" t="s">
        <v>151</v>
      </c>
      <c r="C565" s="2" t="s">
        <v>269</v>
      </c>
      <c r="D565" s="2" t="s">
        <v>426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3">
        <f>+Muertes_PN_ACUM[[#This Row],[10-06-2020]]-Muertes_PN_ACUM[[#This Row],[09-06-2020]]</f>
        <v>0</v>
      </c>
      <c r="N565" s="13">
        <f>+Muertes_PN_ACUM[[#This Row],[11-06-2020]]-Muertes_PN_ACUM[[#This Row],[10-06-2020]]</f>
        <v>0</v>
      </c>
    </row>
    <row r="566" spans="1:14">
      <c r="A566">
        <v>40507</v>
      </c>
      <c r="B566" s="2" t="s">
        <v>154</v>
      </c>
      <c r="C566" s="2" t="s">
        <v>236</v>
      </c>
      <c r="D566" s="2" t="s">
        <v>736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3">
        <f>+Muertes_PN_ACUM[[#This Row],[10-06-2020]]-Muertes_PN_ACUM[[#This Row],[09-06-2020]]</f>
        <v>0</v>
      </c>
      <c r="N566" s="13">
        <f>+Muertes_PN_ACUM[[#This Row],[11-06-2020]]-Muertes_PN_ACUM[[#This Row],[10-06-2020]]</f>
        <v>0</v>
      </c>
    </row>
    <row r="567" spans="1:14">
      <c r="A567">
        <v>90105</v>
      </c>
      <c r="B567" s="2" t="s">
        <v>114</v>
      </c>
      <c r="C567" s="2" t="s">
        <v>197</v>
      </c>
      <c r="D567" s="2" t="s">
        <v>215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3">
        <f>+Muertes_PN_ACUM[[#This Row],[10-06-2020]]-Muertes_PN_ACUM[[#This Row],[09-06-2020]]</f>
        <v>0</v>
      </c>
      <c r="N567" s="13">
        <f>+Muertes_PN_ACUM[[#This Row],[11-06-2020]]-Muertes_PN_ACUM[[#This Row],[10-06-2020]]</f>
        <v>0</v>
      </c>
    </row>
    <row r="568" spans="1:14">
      <c r="A568">
        <v>90405</v>
      </c>
      <c r="B568" s="2" t="s">
        <v>114</v>
      </c>
      <c r="C568" s="2" t="s">
        <v>238</v>
      </c>
      <c r="D568" s="2" t="s">
        <v>737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3">
        <f>+Muertes_PN_ACUM[[#This Row],[10-06-2020]]-Muertes_PN_ACUM[[#This Row],[09-06-2020]]</f>
        <v>0</v>
      </c>
      <c r="N568" s="13">
        <f>+Muertes_PN_ACUM[[#This Row],[11-06-2020]]-Muertes_PN_ACUM[[#This Row],[10-06-2020]]</f>
        <v>0</v>
      </c>
    </row>
    <row r="569" spans="1:14">
      <c r="A569">
        <v>40608</v>
      </c>
      <c r="B569" s="2" t="s">
        <v>154</v>
      </c>
      <c r="C569" s="2" t="s">
        <v>171</v>
      </c>
      <c r="D569" s="2" t="s">
        <v>322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3">
        <f>+Muertes_PN_ACUM[[#This Row],[10-06-2020]]-Muertes_PN_ACUM[[#This Row],[09-06-2020]]</f>
        <v>0</v>
      </c>
      <c r="N569" s="13">
        <f>+Muertes_PN_ACUM[[#This Row],[11-06-2020]]-Muertes_PN_ACUM[[#This Row],[10-06-2020]]</f>
        <v>0</v>
      </c>
    </row>
    <row r="570" spans="1:14">
      <c r="A570">
        <v>130901</v>
      </c>
      <c r="B570" s="2" t="s">
        <v>102</v>
      </c>
      <c r="C570" s="2" t="s">
        <v>322</v>
      </c>
      <c r="D570" s="2" t="s">
        <v>738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3">
        <f>+Muertes_PN_ACUM[[#This Row],[10-06-2020]]-Muertes_PN_ACUM[[#This Row],[09-06-2020]]</f>
        <v>0</v>
      </c>
      <c r="N570" s="13">
        <f>+Muertes_PN_ACUM[[#This Row],[11-06-2020]]-Muertes_PN_ACUM[[#This Row],[10-06-2020]]</f>
        <v>0</v>
      </c>
    </row>
    <row r="571" spans="1:14">
      <c r="A571">
        <v>80801</v>
      </c>
      <c r="B571" s="2" t="s">
        <v>99</v>
      </c>
      <c r="C571" s="2" t="s">
        <v>99</v>
      </c>
      <c r="D571" s="2" t="s">
        <v>194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3">
        <f>+Muertes_PN_ACUM[[#This Row],[10-06-2020]]-Muertes_PN_ACUM[[#This Row],[09-06-2020]]</f>
        <v>0</v>
      </c>
      <c r="N571" s="13">
        <f>+Muertes_PN_ACUM[[#This Row],[11-06-2020]]-Muertes_PN_ACUM[[#This Row],[10-06-2020]]</f>
        <v>0</v>
      </c>
    </row>
    <row r="572" spans="1:14">
      <c r="A572">
        <v>41104</v>
      </c>
      <c r="B572" s="2" t="s">
        <v>154</v>
      </c>
      <c r="C572" s="2" t="s">
        <v>258</v>
      </c>
      <c r="D572" s="2" t="s">
        <v>258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3">
        <f>+Muertes_PN_ACUM[[#This Row],[10-06-2020]]-Muertes_PN_ACUM[[#This Row],[09-06-2020]]</f>
        <v>0</v>
      </c>
      <c r="N572" s="13">
        <f>+Muertes_PN_ACUM[[#This Row],[11-06-2020]]-Muertes_PN_ACUM[[#This Row],[10-06-2020]]</f>
        <v>0</v>
      </c>
    </row>
    <row r="573" spans="1:14">
      <c r="A573">
        <v>80809</v>
      </c>
      <c r="B573" s="2" t="s">
        <v>99</v>
      </c>
      <c r="C573" s="2" t="s">
        <v>99</v>
      </c>
      <c r="D573" s="2" t="s">
        <v>118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3">
        <f>+Muertes_PN_ACUM[[#This Row],[10-06-2020]]-Muertes_PN_ACUM[[#This Row],[09-06-2020]]</f>
        <v>0</v>
      </c>
      <c r="N573" s="13">
        <f>+Muertes_PN_ACUM[[#This Row],[11-06-2020]]-Muertes_PN_ACUM[[#This Row],[10-06-2020]]</f>
        <v>0</v>
      </c>
    </row>
    <row r="574" spans="1:14">
      <c r="A574">
        <v>90801</v>
      </c>
      <c r="B574" s="2" t="s">
        <v>114</v>
      </c>
      <c r="C574" s="2" t="s">
        <v>118</v>
      </c>
      <c r="D574" s="2" t="s">
        <v>264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3">
        <f>+Muertes_PN_ACUM[[#This Row],[10-06-2020]]-Muertes_PN_ACUM[[#This Row],[09-06-2020]]</f>
        <v>0</v>
      </c>
      <c r="N574" s="13">
        <f>+Muertes_PN_ACUM[[#This Row],[11-06-2020]]-Muertes_PN_ACUM[[#This Row],[10-06-2020]]</f>
        <v>0</v>
      </c>
    </row>
    <row r="575" spans="1:14">
      <c r="A575">
        <v>40515</v>
      </c>
      <c r="B575" s="2" t="s">
        <v>154</v>
      </c>
      <c r="C575" s="2" t="s">
        <v>236</v>
      </c>
      <c r="D575" s="2" t="s">
        <v>277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3">
        <f>+Muertes_PN_ACUM[[#This Row],[10-06-2020]]-Muertes_PN_ACUM[[#This Row],[09-06-2020]]</f>
        <v>0</v>
      </c>
      <c r="N575" s="13">
        <f>+Muertes_PN_ACUM[[#This Row],[11-06-2020]]-Muertes_PN_ACUM[[#This Row],[10-06-2020]]</f>
        <v>0</v>
      </c>
    </row>
    <row r="576" spans="1:14">
      <c r="A576">
        <v>70219</v>
      </c>
      <c r="B576" s="2" t="s">
        <v>268</v>
      </c>
      <c r="C576" s="2" t="s">
        <v>348</v>
      </c>
      <c r="D576" s="2" t="s">
        <v>739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3">
        <f>+Muertes_PN_ACUM[[#This Row],[10-06-2020]]-Muertes_PN_ACUM[[#This Row],[09-06-2020]]</f>
        <v>0</v>
      </c>
      <c r="N576" s="13">
        <f>+Muertes_PN_ACUM[[#This Row],[11-06-2020]]-Muertes_PN_ACUM[[#This Row],[10-06-2020]]</f>
        <v>0</v>
      </c>
    </row>
    <row r="577" spans="1:14">
      <c r="A577">
        <v>90212</v>
      </c>
      <c r="B577" s="2" t="s">
        <v>114</v>
      </c>
      <c r="C577" s="2" t="s">
        <v>435</v>
      </c>
      <c r="D577" s="2" t="s">
        <v>739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3">
        <f>+Muertes_PN_ACUM[[#This Row],[10-06-2020]]-Muertes_PN_ACUM[[#This Row],[09-06-2020]]</f>
        <v>0</v>
      </c>
      <c r="N577" s="13">
        <f>+Muertes_PN_ACUM[[#This Row],[11-06-2020]]-Muertes_PN_ACUM[[#This Row],[10-06-2020]]</f>
        <v>0</v>
      </c>
    </row>
    <row r="578" spans="1:14">
      <c r="A578">
        <v>90305</v>
      </c>
      <c r="B578" s="2" t="s">
        <v>114</v>
      </c>
      <c r="C578" s="2" t="s">
        <v>284</v>
      </c>
      <c r="D578" s="2" t="s">
        <v>739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3">
        <f>+Muertes_PN_ACUM[[#This Row],[10-06-2020]]-Muertes_PN_ACUM[[#This Row],[09-06-2020]]</f>
        <v>0</v>
      </c>
      <c r="N578" s="13">
        <f>+Muertes_PN_ACUM[[#This Row],[11-06-2020]]-Muertes_PN_ACUM[[#This Row],[10-06-2020]]</f>
        <v>0</v>
      </c>
    </row>
    <row r="579" spans="1:14">
      <c r="A579">
        <v>90806</v>
      </c>
      <c r="B579" s="2" t="s">
        <v>114</v>
      </c>
      <c r="C579" s="2" t="s">
        <v>118</v>
      </c>
      <c r="D579" s="2" t="s">
        <v>739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3">
        <f>+Muertes_PN_ACUM[[#This Row],[10-06-2020]]-Muertes_PN_ACUM[[#This Row],[09-06-2020]]</f>
        <v>0</v>
      </c>
      <c r="N579" s="13">
        <f>+Muertes_PN_ACUM[[#This Row],[11-06-2020]]-Muertes_PN_ACUM[[#This Row],[10-06-2020]]</f>
        <v>0</v>
      </c>
    </row>
    <row r="580" spans="1:14">
      <c r="A580">
        <v>130909</v>
      </c>
      <c r="B580" s="2" t="s">
        <v>102</v>
      </c>
      <c r="C580" s="2" t="s">
        <v>322</v>
      </c>
      <c r="D580" s="2" t="s">
        <v>739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3">
        <f>+Muertes_PN_ACUM[[#This Row],[10-06-2020]]-Muertes_PN_ACUM[[#This Row],[09-06-2020]]</f>
        <v>0</v>
      </c>
      <c r="N580" s="13">
        <f>+Muertes_PN_ACUM[[#This Row],[11-06-2020]]-Muertes_PN_ACUM[[#This Row],[10-06-2020]]</f>
        <v>0</v>
      </c>
    </row>
    <row r="581" spans="1:14">
      <c r="A581">
        <v>30601</v>
      </c>
      <c r="B581" s="2" t="s">
        <v>144</v>
      </c>
      <c r="C581" s="2" t="s">
        <v>145</v>
      </c>
      <c r="D581" s="2" t="s">
        <v>315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3">
        <f>+Muertes_PN_ACUM[[#This Row],[10-06-2020]]-Muertes_PN_ACUM[[#This Row],[09-06-2020]]</f>
        <v>0</v>
      </c>
      <c r="N581" s="13">
        <f>+Muertes_PN_ACUM[[#This Row],[11-06-2020]]-Muertes_PN_ACUM[[#This Row],[10-06-2020]]</f>
        <v>0</v>
      </c>
    </row>
    <row r="582" spans="1:14">
      <c r="A582">
        <v>30113</v>
      </c>
      <c r="B582" s="2" t="s">
        <v>144</v>
      </c>
      <c r="C582" s="2" t="s">
        <v>144</v>
      </c>
      <c r="D582" s="2" t="s">
        <v>178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3">
        <f>+Muertes_PN_ACUM[[#This Row],[10-06-2020]]-Muertes_PN_ACUM[[#This Row],[09-06-2020]]</f>
        <v>0</v>
      </c>
      <c r="N582" s="13">
        <f>+Muertes_PN_ACUM[[#This Row],[11-06-2020]]-Muertes_PN_ACUM[[#This Row],[10-06-2020]]</f>
        <v>0</v>
      </c>
    </row>
    <row r="583" spans="1:14">
      <c r="A583">
        <v>41204</v>
      </c>
      <c r="B583" s="2" t="s">
        <v>154</v>
      </c>
      <c r="C583" s="2" t="s">
        <v>430</v>
      </c>
      <c r="D583" s="2" t="s">
        <v>178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3">
        <f>+Muertes_PN_ACUM[[#This Row],[10-06-2020]]-Muertes_PN_ACUM[[#This Row],[09-06-2020]]</f>
        <v>0</v>
      </c>
      <c r="N583" s="13">
        <f>+Muertes_PN_ACUM[[#This Row],[11-06-2020]]-Muertes_PN_ACUM[[#This Row],[10-06-2020]]</f>
        <v>0</v>
      </c>
    </row>
    <row r="584" spans="1:14">
      <c r="A584">
        <v>90805</v>
      </c>
      <c r="B584" s="2" t="s">
        <v>114</v>
      </c>
      <c r="C584" s="2" t="s">
        <v>118</v>
      </c>
      <c r="D584" s="2" t="s">
        <v>178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3">
        <f>+Muertes_PN_ACUM[[#This Row],[10-06-2020]]-Muertes_PN_ACUM[[#This Row],[09-06-2020]]</f>
        <v>0</v>
      </c>
      <c r="N584" s="13">
        <f>+Muertes_PN_ACUM[[#This Row],[11-06-2020]]-Muertes_PN_ACUM[[#This Row],[10-06-2020]]</f>
        <v>0</v>
      </c>
    </row>
    <row r="585" spans="1:14">
      <c r="A585">
        <v>60105</v>
      </c>
      <c r="B585" s="2" t="s">
        <v>158</v>
      </c>
      <c r="C585" s="2" t="s">
        <v>297</v>
      </c>
      <c r="D585" s="2" t="s">
        <v>367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3">
        <f>+Muertes_PN_ACUM[[#This Row],[10-06-2020]]-Muertes_PN_ACUM[[#This Row],[09-06-2020]]</f>
        <v>0</v>
      </c>
      <c r="N585" s="13">
        <f>+Muertes_PN_ACUM[[#This Row],[11-06-2020]]-Muertes_PN_ACUM[[#This Row],[10-06-2020]]</f>
        <v>0</v>
      </c>
    </row>
    <row r="586" spans="1:14">
      <c r="A586">
        <v>20208</v>
      </c>
      <c r="B586" s="2" t="s">
        <v>212</v>
      </c>
      <c r="C586" s="2" t="s">
        <v>217</v>
      </c>
      <c r="D586" s="2" t="s">
        <v>740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3">
        <f>+Muertes_PN_ACUM[[#This Row],[10-06-2020]]-Muertes_PN_ACUM[[#This Row],[09-06-2020]]</f>
        <v>0</v>
      </c>
      <c r="N586" s="13">
        <f>+Muertes_PN_ACUM[[#This Row],[11-06-2020]]-Muertes_PN_ACUM[[#This Row],[10-06-2020]]</f>
        <v>0</v>
      </c>
    </row>
    <row r="587" spans="1:14">
      <c r="A587">
        <v>30603</v>
      </c>
      <c r="B587" s="2" t="s">
        <v>144</v>
      </c>
      <c r="C587" s="2" t="s">
        <v>145</v>
      </c>
      <c r="D587" s="2" t="s">
        <v>741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3">
        <f>+Muertes_PN_ACUM[[#This Row],[10-06-2020]]-Muertes_PN_ACUM[[#This Row],[09-06-2020]]</f>
        <v>0</v>
      </c>
      <c r="N587" s="13">
        <f>+Muertes_PN_ACUM[[#This Row],[11-06-2020]]-Muertes_PN_ACUM[[#This Row],[10-06-2020]]</f>
        <v>0</v>
      </c>
    </row>
    <row r="588" spans="1:14">
      <c r="A588">
        <v>41205</v>
      </c>
      <c r="B588" s="2" t="s">
        <v>154</v>
      </c>
      <c r="C588" s="2" t="s">
        <v>430</v>
      </c>
      <c r="D588" s="2" t="s">
        <v>430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3">
        <f>+Muertes_PN_ACUM[[#This Row],[10-06-2020]]-Muertes_PN_ACUM[[#This Row],[09-06-2020]]</f>
        <v>0</v>
      </c>
      <c r="N588" s="13">
        <f>+Muertes_PN_ACUM[[#This Row],[11-06-2020]]-Muertes_PN_ACUM[[#This Row],[10-06-2020]]</f>
        <v>0</v>
      </c>
    </row>
    <row r="589" spans="1:14">
      <c r="A589">
        <v>90306</v>
      </c>
      <c r="B589" s="2" t="s">
        <v>114</v>
      </c>
      <c r="C589" s="2" t="s">
        <v>284</v>
      </c>
      <c r="D589" s="2" t="s">
        <v>742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3">
        <f>+Muertes_PN_ACUM[[#This Row],[10-06-2020]]-Muertes_PN_ACUM[[#This Row],[09-06-2020]]</f>
        <v>0</v>
      </c>
      <c r="N589" s="13">
        <f>+Muertes_PN_ACUM[[#This Row],[11-06-2020]]-Muertes_PN_ACUM[[#This Row],[10-06-2020]]</f>
        <v>0</v>
      </c>
    </row>
    <row r="590" spans="1:14">
      <c r="A590">
        <v>80818</v>
      </c>
      <c r="B590" s="2" t="s">
        <v>99</v>
      </c>
      <c r="C590" s="2" t="s">
        <v>99</v>
      </c>
      <c r="D590" s="2" t="s">
        <v>169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3">
        <f>+Muertes_PN_ACUM[[#This Row],[10-06-2020]]-Muertes_PN_ACUM[[#This Row],[09-06-2020]]</f>
        <v>0</v>
      </c>
      <c r="N590" s="13">
        <f>+Muertes_PN_ACUM[[#This Row],[11-06-2020]]-Muertes_PN_ACUM[[#This Row],[10-06-2020]]</f>
        <v>0</v>
      </c>
    </row>
    <row r="591" spans="1:14">
      <c r="A591">
        <v>90510</v>
      </c>
      <c r="B591" s="2" t="s">
        <v>114</v>
      </c>
      <c r="C591" s="2" t="s">
        <v>308</v>
      </c>
      <c r="D591" s="2" t="s">
        <v>180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3">
        <f>+Muertes_PN_ACUM[[#This Row],[10-06-2020]]-Muertes_PN_ACUM[[#This Row],[09-06-2020]]</f>
        <v>0</v>
      </c>
      <c r="N591" s="13">
        <f>+Muertes_PN_ACUM[[#This Row],[11-06-2020]]-Muertes_PN_ACUM[[#This Row],[10-06-2020]]</f>
        <v>0</v>
      </c>
    </row>
    <row r="592" spans="1:14">
      <c r="A592">
        <v>91011</v>
      </c>
      <c r="B592" s="2" t="s">
        <v>114</v>
      </c>
      <c r="C592" s="2" t="s">
        <v>115</v>
      </c>
      <c r="D592" s="2" t="s">
        <v>180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3">
        <f>+Muertes_PN_ACUM[[#This Row],[10-06-2020]]-Muertes_PN_ACUM[[#This Row],[09-06-2020]]</f>
        <v>0</v>
      </c>
      <c r="N592" s="13">
        <f>+Muertes_PN_ACUM[[#This Row],[11-06-2020]]-Muertes_PN_ACUM[[#This Row],[10-06-2020]]</f>
        <v>0</v>
      </c>
    </row>
    <row r="593" spans="1:14">
      <c r="A593">
        <v>70220</v>
      </c>
      <c r="B593" s="2" t="s">
        <v>268</v>
      </c>
      <c r="C593" s="2" t="s">
        <v>348</v>
      </c>
      <c r="D593" s="2" t="s">
        <v>743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3">
        <f>+Muertes_PN_ACUM[[#This Row],[10-06-2020]]-Muertes_PN_ACUM[[#This Row],[09-06-2020]]</f>
        <v>0</v>
      </c>
      <c r="N593" s="13">
        <f>+Muertes_PN_ACUM[[#This Row],[11-06-2020]]-Muertes_PN_ACUM[[#This Row],[10-06-2020]]</f>
        <v>0</v>
      </c>
    </row>
    <row r="594" spans="1:14">
      <c r="A594">
        <v>80201</v>
      </c>
      <c r="B594" s="2" t="s">
        <v>99</v>
      </c>
      <c r="C594" s="2" t="s">
        <v>612</v>
      </c>
      <c r="D594" s="2" t="s">
        <v>744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3">
        <f>+Muertes_PN_ACUM[[#This Row],[10-06-2020]]-Muertes_PN_ACUM[[#This Row],[09-06-2020]]</f>
        <v>0</v>
      </c>
      <c r="N594" s="13">
        <f>+Muertes_PN_ACUM[[#This Row],[11-06-2020]]-Muertes_PN_ACUM[[#This Row],[10-06-2020]]</f>
        <v>0</v>
      </c>
    </row>
    <row r="595" spans="1:14">
      <c r="A595">
        <v>40609</v>
      </c>
      <c r="B595" s="2" t="s">
        <v>154</v>
      </c>
      <c r="C595" s="2" t="s">
        <v>171</v>
      </c>
      <c r="D595" s="2" t="s">
        <v>368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3">
        <f>+Muertes_PN_ACUM[[#This Row],[10-06-2020]]-Muertes_PN_ACUM[[#This Row],[09-06-2020]]</f>
        <v>0</v>
      </c>
      <c r="N595" s="13">
        <f>+Muertes_PN_ACUM[[#This Row],[11-06-2020]]-Muertes_PN_ACUM[[#This Row],[10-06-2020]]</f>
        <v>0</v>
      </c>
    </row>
    <row r="596" spans="1:14">
      <c r="A596">
        <v>40610</v>
      </c>
      <c r="B596" s="2" t="s">
        <v>154</v>
      </c>
      <c r="C596" s="2" t="s">
        <v>171</v>
      </c>
      <c r="D596" s="2" t="s">
        <v>244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3">
        <f>+Muertes_PN_ACUM[[#This Row],[10-06-2020]]-Muertes_PN_ACUM[[#This Row],[09-06-2020]]</f>
        <v>0</v>
      </c>
      <c r="N596" s="13">
        <f>+Muertes_PN_ACUM[[#This Row],[11-06-2020]]-Muertes_PN_ACUM[[#This Row],[10-06-2020]]</f>
        <v>0</v>
      </c>
    </row>
    <row r="597" spans="1:14" ht="24">
      <c r="A597">
        <v>120904</v>
      </c>
      <c r="B597" s="2" t="s">
        <v>191</v>
      </c>
      <c r="C597" s="2" t="s">
        <v>449</v>
      </c>
      <c r="D597" s="2" t="s">
        <v>745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3">
        <f>+Muertes_PN_ACUM[[#This Row],[10-06-2020]]-Muertes_PN_ACUM[[#This Row],[09-06-2020]]</f>
        <v>0</v>
      </c>
      <c r="N597" s="13">
        <f>+Muertes_PN_ACUM[[#This Row],[11-06-2020]]-Muertes_PN_ACUM[[#This Row],[10-06-2020]]</f>
        <v>0</v>
      </c>
    </row>
    <row r="598" spans="1:14">
      <c r="A598">
        <v>91006</v>
      </c>
      <c r="B598" s="2" t="s">
        <v>114</v>
      </c>
      <c r="C598" s="2" t="s">
        <v>115</v>
      </c>
      <c r="D598" s="2" t="s">
        <v>294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3">
        <f>+Muertes_PN_ACUM[[#This Row],[10-06-2020]]-Muertes_PN_ACUM[[#This Row],[09-06-2020]]</f>
        <v>0</v>
      </c>
      <c r="N598" s="13">
        <f>+Muertes_PN_ACUM[[#This Row],[11-06-2020]]-Muertes_PN_ACUM[[#This Row],[10-06-2020]]</f>
        <v>0</v>
      </c>
    </row>
    <row r="599" spans="1:14">
      <c r="A599">
        <v>70311</v>
      </c>
      <c r="B599" s="2" t="s">
        <v>268</v>
      </c>
      <c r="C599" s="2" t="s">
        <v>268</v>
      </c>
      <c r="D599" s="2" t="s">
        <v>131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3">
        <f>+Muertes_PN_ACUM[[#This Row],[10-06-2020]]-Muertes_PN_ACUM[[#This Row],[09-06-2020]]</f>
        <v>0</v>
      </c>
      <c r="N599" s="13">
        <f>+Muertes_PN_ACUM[[#This Row],[11-06-2020]]-Muertes_PN_ACUM[[#This Row],[10-06-2020]]</f>
        <v>0</v>
      </c>
    </row>
    <row r="600" spans="1:14">
      <c r="A600">
        <v>80803</v>
      </c>
      <c r="B600" s="2" t="s">
        <v>99</v>
      </c>
      <c r="C600" s="2" t="s">
        <v>99</v>
      </c>
      <c r="D600" s="2" t="s">
        <v>131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3">
        <f>+Muertes_PN_ACUM[[#This Row],[10-06-2020]]-Muertes_PN_ACUM[[#This Row],[09-06-2020]]</f>
        <v>0</v>
      </c>
      <c r="N600" s="13">
        <f>+Muertes_PN_ACUM[[#This Row],[11-06-2020]]-Muertes_PN_ACUM[[#This Row],[10-06-2020]]</f>
        <v>1</v>
      </c>
    </row>
    <row r="601" spans="1:14" ht="24">
      <c r="A601">
        <v>120901</v>
      </c>
      <c r="B601" s="2" t="s">
        <v>191</v>
      </c>
      <c r="C601" s="2" t="s">
        <v>449</v>
      </c>
      <c r="D601" s="2" t="s">
        <v>746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3">
        <f>+Muertes_PN_ACUM[[#This Row],[10-06-2020]]-Muertes_PN_ACUM[[#This Row],[09-06-2020]]</f>
        <v>0</v>
      </c>
      <c r="N601" s="13">
        <f>+Muertes_PN_ACUM[[#This Row],[11-06-2020]]-Muertes_PN_ACUM[[#This Row],[10-06-2020]]</f>
        <v>0</v>
      </c>
    </row>
    <row r="602" spans="1:14">
      <c r="A602">
        <v>41008</v>
      </c>
      <c r="B602" s="2" t="s">
        <v>154</v>
      </c>
      <c r="C602" s="2" t="s">
        <v>339</v>
      </c>
      <c r="D602" s="2" t="s">
        <v>278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3">
        <f>+Muertes_PN_ACUM[[#This Row],[10-06-2020]]-Muertes_PN_ACUM[[#This Row],[09-06-2020]]</f>
        <v>0</v>
      </c>
      <c r="N602" s="13">
        <f>+Muertes_PN_ACUM[[#This Row],[11-06-2020]]-Muertes_PN_ACUM[[#This Row],[10-06-2020]]</f>
        <v>0</v>
      </c>
    </row>
    <row r="603" spans="1:14">
      <c r="A603">
        <v>130104</v>
      </c>
      <c r="B603" s="2" t="s">
        <v>102</v>
      </c>
      <c r="C603" s="2" t="s">
        <v>103</v>
      </c>
      <c r="D603" s="2" t="s">
        <v>278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3">
        <f>+Muertes_PN_ACUM[[#This Row],[10-06-2020]]-Muertes_PN_ACUM[[#This Row],[09-06-2020]]</f>
        <v>0</v>
      </c>
      <c r="N603" s="13">
        <f>+Muertes_PN_ACUM[[#This Row],[11-06-2020]]-Muertes_PN_ACUM[[#This Row],[10-06-2020]]</f>
        <v>0</v>
      </c>
    </row>
    <row r="604" spans="1:14">
      <c r="A604">
        <v>41006</v>
      </c>
      <c r="B604" s="2" t="s">
        <v>154</v>
      </c>
      <c r="C604" s="2" t="s">
        <v>339</v>
      </c>
      <c r="D604" s="2" t="s">
        <v>747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3">
        <f>+Muertes_PN_ACUM[[#This Row],[10-06-2020]]-Muertes_PN_ACUM[[#This Row],[09-06-2020]]</f>
        <v>0</v>
      </c>
      <c r="N604" s="13">
        <f>+Muertes_PN_ACUM[[#This Row],[11-06-2020]]-Muertes_PN_ACUM[[#This Row],[10-06-2020]]</f>
        <v>0</v>
      </c>
    </row>
    <row r="605" spans="1:14">
      <c r="A605">
        <v>41105</v>
      </c>
      <c r="B605" s="2" t="s">
        <v>154</v>
      </c>
      <c r="C605" s="2" t="s">
        <v>258</v>
      </c>
      <c r="D605" s="2" t="s">
        <v>747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3">
        <f>+Muertes_PN_ACUM[[#This Row],[10-06-2020]]-Muertes_PN_ACUM[[#This Row],[09-06-2020]]</f>
        <v>0</v>
      </c>
      <c r="N605" s="13">
        <f>+Muertes_PN_ACUM[[#This Row],[11-06-2020]]-Muertes_PN_ACUM[[#This Row],[10-06-2020]]</f>
        <v>0</v>
      </c>
    </row>
    <row r="606" spans="1:14">
      <c r="A606">
        <v>80506</v>
      </c>
      <c r="B606" s="2" t="s">
        <v>99</v>
      </c>
      <c r="C606" s="2" t="s">
        <v>134</v>
      </c>
      <c r="D606" s="2" t="s">
        <v>748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3">
        <f>+Muertes_PN_ACUM[[#This Row],[10-06-2020]]-Muertes_PN_ACUM[[#This Row],[09-06-2020]]</f>
        <v>0</v>
      </c>
      <c r="N606" s="13">
        <f>+Muertes_PN_ACUM[[#This Row],[11-06-2020]]-Muertes_PN_ACUM[[#This Row],[10-06-2020]]</f>
        <v>0</v>
      </c>
    </row>
    <row r="607" spans="1:14">
      <c r="A607">
        <v>50316</v>
      </c>
      <c r="B607" s="2" t="s">
        <v>151</v>
      </c>
      <c r="C607" s="2" t="s">
        <v>181</v>
      </c>
      <c r="D607" s="2" t="s">
        <v>182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3">
        <f>+Muertes_PN_ACUM[[#This Row],[10-06-2020]]-Muertes_PN_ACUM[[#This Row],[09-06-2020]]</f>
        <v>0</v>
      </c>
      <c r="N607" s="13">
        <f>+Muertes_PN_ACUM[[#This Row],[11-06-2020]]-Muertes_PN_ACUM[[#This Row],[10-06-2020]]</f>
        <v>0</v>
      </c>
    </row>
    <row r="608" spans="1:14">
      <c r="A608">
        <v>90901</v>
      </c>
      <c r="B608" s="2" t="s">
        <v>114</v>
      </c>
      <c r="C608" s="2" t="s">
        <v>181</v>
      </c>
      <c r="D608" s="2" t="s">
        <v>182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3">
        <f>+Muertes_PN_ACUM[[#This Row],[10-06-2020]]-Muertes_PN_ACUM[[#This Row],[09-06-2020]]</f>
        <v>0</v>
      </c>
      <c r="N608" s="13">
        <f>+Muertes_PN_ACUM[[#This Row],[11-06-2020]]-Muertes_PN_ACUM[[#This Row],[10-06-2020]]</f>
        <v>0</v>
      </c>
    </row>
    <row r="609" spans="1:14">
      <c r="A609">
        <v>30507</v>
      </c>
      <c r="B609" s="2" t="s">
        <v>144</v>
      </c>
      <c r="C609" s="2" t="s">
        <v>410</v>
      </c>
      <c r="D609" s="2" t="s">
        <v>410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3">
        <f>+Muertes_PN_ACUM[[#This Row],[10-06-2020]]-Muertes_PN_ACUM[[#This Row],[09-06-2020]]</f>
        <v>0</v>
      </c>
      <c r="N609" s="13">
        <f>+Muertes_PN_ACUM[[#This Row],[11-06-2020]]-Muertes_PN_ACUM[[#This Row],[10-06-2020]]</f>
        <v>0</v>
      </c>
    </row>
    <row r="610" spans="1:14">
      <c r="A610">
        <v>40905</v>
      </c>
      <c r="B610" s="2" t="s">
        <v>154</v>
      </c>
      <c r="C610" s="2" t="s">
        <v>361</v>
      </c>
      <c r="D610" s="2" t="s">
        <v>749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3">
        <f>+Muertes_PN_ACUM[[#This Row],[10-06-2020]]-Muertes_PN_ACUM[[#This Row],[09-06-2020]]</f>
        <v>0</v>
      </c>
      <c r="N610" s="13">
        <f>+Muertes_PN_ACUM[[#This Row],[11-06-2020]]-Muertes_PN_ACUM[[#This Row],[10-06-2020]]</f>
        <v>0</v>
      </c>
    </row>
    <row r="611" spans="1:14">
      <c r="A611">
        <v>60701</v>
      </c>
      <c r="B611" s="2" t="s">
        <v>158</v>
      </c>
      <c r="C611" s="2" t="s">
        <v>353</v>
      </c>
      <c r="D611" s="2" t="s">
        <v>369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3">
        <f>+Muertes_PN_ACUM[[#This Row],[10-06-2020]]-Muertes_PN_ACUM[[#This Row],[09-06-2020]]</f>
        <v>0</v>
      </c>
      <c r="N611" s="13">
        <f>+Muertes_PN_ACUM[[#This Row],[11-06-2020]]-Muertes_PN_ACUM[[#This Row],[10-06-2020]]</f>
        <v>0</v>
      </c>
    </row>
    <row r="612" spans="1:14">
      <c r="A612">
        <v>40508</v>
      </c>
      <c r="B612" s="2" t="s">
        <v>154</v>
      </c>
      <c r="C612" s="2" t="s">
        <v>236</v>
      </c>
      <c r="D612" s="2" t="s">
        <v>375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3">
        <f>+Muertes_PN_ACUM[[#This Row],[10-06-2020]]-Muertes_PN_ACUM[[#This Row],[09-06-2020]]</f>
        <v>0</v>
      </c>
      <c r="N612" s="13">
        <f>+Muertes_PN_ACUM[[#This Row],[11-06-2020]]-Muertes_PN_ACUM[[#This Row],[10-06-2020]]</f>
        <v>1</v>
      </c>
    </row>
    <row r="613" spans="1:14">
      <c r="A613">
        <v>20209</v>
      </c>
      <c r="B613" s="2" t="s">
        <v>212</v>
      </c>
      <c r="C613" s="2" t="s">
        <v>217</v>
      </c>
      <c r="D613" s="2" t="s">
        <v>279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3">
        <f>+Muertes_PN_ACUM[[#This Row],[10-06-2020]]-Muertes_PN_ACUM[[#This Row],[09-06-2020]]</f>
        <v>0</v>
      </c>
      <c r="N613" s="13">
        <f>+Muertes_PN_ACUM[[#This Row],[11-06-2020]]-Muertes_PN_ACUM[[#This Row],[10-06-2020]]</f>
        <v>0</v>
      </c>
    </row>
    <row r="614" spans="1:14">
      <c r="A614">
        <v>130718</v>
      </c>
      <c r="B614" s="2" t="s">
        <v>102</v>
      </c>
      <c r="C614" s="2" t="s">
        <v>138</v>
      </c>
      <c r="D614" s="2" t="s">
        <v>279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3">
        <f>+Muertes_PN_ACUM[[#This Row],[10-06-2020]]-Muertes_PN_ACUM[[#This Row],[09-06-2020]]</f>
        <v>0</v>
      </c>
      <c r="N614" s="13">
        <f>+Muertes_PN_ACUM[[#This Row],[11-06-2020]]-Muertes_PN_ACUM[[#This Row],[10-06-2020]]</f>
        <v>0</v>
      </c>
    </row>
    <row r="615" spans="1:14">
      <c r="A615">
        <v>30114</v>
      </c>
      <c r="B615" s="2" t="s">
        <v>144</v>
      </c>
      <c r="C615" s="2" t="s">
        <v>144</v>
      </c>
      <c r="D615" s="2" t="s">
        <v>440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3">
        <f>+Muertes_PN_ACUM[[#This Row],[10-06-2020]]-Muertes_PN_ACUM[[#This Row],[09-06-2020]]</f>
        <v>0</v>
      </c>
      <c r="N615" s="13">
        <f>+Muertes_PN_ACUM[[#This Row],[11-06-2020]]-Muertes_PN_ACUM[[#This Row],[10-06-2020]]</f>
        <v>0</v>
      </c>
    </row>
    <row r="616" spans="1:14">
      <c r="A616">
        <v>40509</v>
      </c>
      <c r="B616" s="2" t="s">
        <v>154</v>
      </c>
      <c r="C616" s="2" t="s">
        <v>236</v>
      </c>
      <c r="D616" s="2" t="s">
        <v>440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3">
        <f>+Muertes_PN_ACUM[[#This Row],[10-06-2020]]-Muertes_PN_ACUM[[#This Row],[09-06-2020]]</f>
        <v>0</v>
      </c>
      <c r="N616" s="13">
        <f>+Muertes_PN_ACUM[[#This Row],[11-06-2020]]-Muertes_PN_ACUM[[#This Row],[10-06-2020]]</f>
        <v>0</v>
      </c>
    </row>
    <row r="617" spans="1:14">
      <c r="A617">
        <v>130313</v>
      </c>
      <c r="B617" s="2" t="s">
        <v>102</v>
      </c>
      <c r="C617" s="2" t="s">
        <v>222</v>
      </c>
      <c r="D617" s="2" t="s">
        <v>440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3">
        <f>+Muertes_PN_ACUM[[#This Row],[10-06-2020]]-Muertes_PN_ACUM[[#This Row],[09-06-2020]]</f>
        <v>0</v>
      </c>
      <c r="N617" s="13">
        <f>+Muertes_PN_ACUM[[#This Row],[11-06-2020]]-Muertes_PN_ACUM[[#This Row],[10-06-2020]]</f>
        <v>0</v>
      </c>
    </row>
    <row r="618" spans="1:14">
      <c r="A618">
        <v>91001</v>
      </c>
      <c r="B618" s="2" t="s">
        <v>114</v>
      </c>
      <c r="C618" s="2" t="s">
        <v>115</v>
      </c>
      <c r="D618" s="2" t="s">
        <v>116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3">
        <f>+Muertes_PN_ACUM[[#This Row],[10-06-2020]]-Muertes_PN_ACUM[[#This Row],[09-06-2020]]</f>
        <v>0</v>
      </c>
      <c r="N618" s="13">
        <f>+Muertes_PN_ACUM[[#This Row],[11-06-2020]]-Muertes_PN_ACUM[[#This Row],[10-06-2020]]</f>
        <v>0</v>
      </c>
    </row>
    <row r="619" spans="1:14">
      <c r="A619">
        <v>91015</v>
      </c>
      <c r="B619" s="2" t="s">
        <v>114</v>
      </c>
      <c r="C619" s="2" t="s">
        <v>115</v>
      </c>
      <c r="D619" s="2" t="s">
        <v>750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3">
        <f>+Muertes_PN_ACUM[[#This Row],[10-06-2020]]-Muertes_PN_ACUM[[#This Row],[09-06-2020]]</f>
        <v>0</v>
      </c>
      <c r="N619" s="13">
        <f>+Muertes_PN_ACUM[[#This Row],[11-06-2020]]-Muertes_PN_ACUM[[#This Row],[10-06-2020]]</f>
        <v>0</v>
      </c>
    </row>
    <row r="620" spans="1:14">
      <c r="A620">
        <v>91016</v>
      </c>
      <c r="B620" s="2" t="s">
        <v>114</v>
      </c>
      <c r="C620" s="2" t="s">
        <v>115</v>
      </c>
      <c r="D620" s="2" t="s">
        <v>751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3">
        <f>+Muertes_PN_ACUM[[#This Row],[10-06-2020]]-Muertes_PN_ACUM[[#This Row],[09-06-2020]]</f>
        <v>0</v>
      </c>
      <c r="N620" s="13">
        <f>+Muertes_PN_ACUM[[#This Row],[11-06-2020]]-Muertes_PN_ACUM[[#This Row],[10-06-2020]]</f>
        <v>0</v>
      </c>
    </row>
    <row r="621" spans="1:14">
      <c r="A621">
        <v>40510</v>
      </c>
      <c r="B621" s="2" t="s">
        <v>154</v>
      </c>
      <c r="C621" s="2" t="s">
        <v>236</v>
      </c>
      <c r="D621" s="2" t="s">
        <v>370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3">
        <f>+Muertes_PN_ACUM[[#This Row],[10-06-2020]]-Muertes_PN_ACUM[[#This Row],[09-06-2020]]</f>
        <v>0</v>
      </c>
      <c r="N621" s="13">
        <f>+Muertes_PN_ACUM[[#This Row],[11-06-2020]]-Muertes_PN_ACUM[[#This Row],[10-06-2020]]</f>
        <v>0</v>
      </c>
    </row>
    <row r="622" spans="1:14">
      <c r="A622">
        <v>70221</v>
      </c>
      <c r="B622" s="2" t="s">
        <v>268</v>
      </c>
      <c r="C622" s="2" t="s">
        <v>348</v>
      </c>
      <c r="D622" s="2" t="s">
        <v>370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3">
        <f>+Muertes_PN_ACUM[[#This Row],[10-06-2020]]-Muertes_PN_ACUM[[#This Row],[09-06-2020]]</f>
        <v>0</v>
      </c>
      <c r="N622" s="13">
        <f>+Muertes_PN_ACUM[[#This Row],[11-06-2020]]-Muertes_PN_ACUM[[#This Row],[10-06-2020]]</f>
        <v>0</v>
      </c>
    </row>
    <row r="623" spans="1:14">
      <c r="A623">
        <v>40107</v>
      </c>
      <c r="B623" s="2" t="s">
        <v>154</v>
      </c>
      <c r="C623" s="2" t="s">
        <v>155</v>
      </c>
      <c r="D623" s="2" t="s">
        <v>376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3">
        <f>+Muertes_PN_ACUM[[#This Row],[10-06-2020]]-Muertes_PN_ACUM[[#This Row],[09-06-2020]]</f>
        <v>0</v>
      </c>
      <c r="N623" s="13">
        <f>+Muertes_PN_ACUM[[#This Row],[11-06-2020]]-Muertes_PN_ACUM[[#This Row],[10-06-2020]]</f>
        <v>0</v>
      </c>
    </row>
    <row r="624" spans="1:14">
      <c r="A624">
        <v>70222</v>
      </c>
      <c r="B624" s="2" t="s">
        <v>268</v>
      </c>
      <c r="C624" s="2" t="s">
        <v>348</v>
      </c>
      <c r="D624" s="2" t="s">
        <v>752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3">
        <f>+Muertes_PN_ACUM[[#This Row],[10-06-2020]]-Muertes_PN_ACUM[[#This Row],[09-06-2020]]</f>
        <v>0</v>
      </c>
      <c r="N624" s="13">
        <f>+Muertes_PN_ACUM[[#This Row],[11-06-2020]]-Muertes_PN_ACUM[[#This Row],[10-06-2020]]</f>
        <v>0</v>
      </c>
    </row>
    <row r="625" spans="1:14">
      <c r="A625">
        <v>50110</v>
      </c>
      <c r="B625" s="2" t="s">
        <v>151</v>
      </c>
      <c r="C625" s="2" t="s">
        <v>269</v>
      </c>
      <c r="D625" s="2" t="s">
        <v>753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3">
        <f>+Muertes_PN_ACUM[[#This Row],[10-06-2020]]-Muertes_PN_ACUM[[#This Row],[09-06-2020]]</f>
        <v>0</v>
      </c>
      <c r="N625" s="13">
        <f>+Muertes_PN_ACUM[[#This Row],[11-06-2020]]-Muertes_PN_ACUM[[#This Row],[10-06-2020]]</f>
        <v>0</v>
      </c>
    </row>
    <row r="626" spans="1:14">
      <c r="A626">
        <v>120311</v>
      </c>
      <c r="B626" s="2" t="s">
        <v>191</v>
      </c>
      <c r="C626" s="2" t="s">
        <v>380</v>
      </c>
      <c r="D626" s="2" t="s">
        <v>754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3">
        <f>+Muertes_PN_ACUM[[#This Row],[10-06-2020]]-Muertes_PN_ACUM[[#This Row],[09-06-2020]]</f>
        <v>0</v>
      </c>
      <c r="N626" s="13">
        <f>+Muertes_PN_ACUM[[#This Row],[11-06-2020]]-Muertes_PN_ACUM[[#This Row],[10-06-2020]]</f>
        <v>0</v>
      </c>
    </row>
    <row r="627" spans="1:14">
      <c r="A627">
        <v>40514</v>
      </c>
      <c r="B627" s="2" t="s">
        <v>154</v>
      </c>
      <c r="C627" s="2" t="s">
        <v>236</v>
      </c>
      <c r="D627" s="2" t="s">
        <v>755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3">
        <f>+Muertes_PN_ACUM[[#This Row],[10-06-2020]]-Muertes_PN_ACUM[[#This Row],[09-06-2020]]</f>
        <v>0</v>
      </c>
      <c r="N627" s="13">
        <f>+Muertes_PN_ACUM[[#This Row],[11-06-2020]]-Muertes_PN_ACUM[[#This Row],[10-06-2020]]</f>
        <v>0</v>
      </c>
    </row>
    <row r="628" spans="1:14">
      <c r="A628">
        <v>120101</v>
      </c>
      <c r="B628" s="2" t="s">
        <v>191</v>
      </c>
      <c r="C628" s="2" t="s">
        <v>289</v>
      </c>
      <c r="D628" s="2" t="s">
        <v>292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3">
        <f>+Muertes_PN_ACUM[[#This Row],[10-06-2020]]-Muertes_PN_ACUM[[#This Row],[09-06-2020]]</f>
        <v>0</v>
      </c>
      <c r="N628" s="13">
        <f>+Muertes_PN_ACUM[[#This Row],[11-06-2020]]-Muertes_PN_ACUM[[#This Row],[10-06-2020]]</f>
        <v>0</v>
      </c>
    </row>
    <row r="629" spans="1:14">
      <c r="A629">
        <v>91101</v>
      </c>
      <c r="B629" s="2" t="s">
        <v>114</v>
      </c>
      <c r="C629" s="2" t="s">
        <v>186</v>
      </c>
      <c r="D629" s="2" t="s">
        <v>187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3">
        <f>+Muertes_PN_ACUM[[#This Row],[10-06-2020]]-Muertes_PN_ACUM[[#This Row],[09-06-2020]]</f>
        <v>0</v>
      </c>
      <c r="N629" s="13">
        <f>+Muertes_PN_ACUM[[#This Row],[11-06-2020]]-Muertes_PN_ACUM[[#This Row],[10-06-2020]]</f>
        <v>0</v>
      </c>
    </row>
    <row r="630" spans="1:14">
      <c r="A630">
        <v>130411</v>
      </c>
      <c r="B630" s="2" t="s">
        <v>102</v>
      </c>
      <c r="C630" s="2" t="s">
        <v>259</v>
      </c>
      <c r="D630" s="2" t="s">
        <v>756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3">
        <f>+Muertes_PN_ACUM[[#This Row],[10-06-2020]]-Muertes_PN_ACUM[[#This Row],[09-06-2020]]</f>
        <v>0</v>
      </c>
      <c r="N630" s="13">
        <f>+Muertes_PN_ACUM[[#This Row],[11-06-2020]]-Muertes_PN_ACUM[[#This Row],[10-06-2020]]</f>
        <v>0</v>
      </c>
    </row>
    <row r="631" spans="1:14">
      <c r="A631">
        <v>40511</v>
      </c>
      <c r="B631" s="2" t="s">
        <v>154</v>
      </c>
      <c r="C631" s="2" t="s">
        <v>236</v>
      </c>
      <c r="D631" s="2" t="s">
        <v>757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3">
        <f>+Muertes_PN_ACUM[[#This Row],[10-06-2020]]-Muertes_PN_ACUM[[#This Row],[09-06-2020]]</f>
        <v>0</v>
      </c>
      <c r="N631" s="13">
        <f>+Muertes_PN_ACUM[[#This Row],[11-06-2020]]-Muertes_PN_ACUM[[#This Row],[10-06-2020]]</f>
        <v>0</v>
      </c>
    </row>
    <row r="632" spans="1:14">
      <c r="A632">
        <v>120405</v>
      </c>
      <c r="B632" s="2" t="s">
        <v>191</v>
      </c>
      <c r="C632" s="2" t="s">
        <v>493</v>
      </c>
      <c r="D632" s="2" t="s">
        <v>758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3">
        <f>+Muertes_PN_ACUM[[#This Row],[10-06-2020]]-Muertes_PN_ACUM[[#This Row],[09-06-2020]]</f>
        <v>0</v>
      </c>
      <c r="N632" s="13">
        <f>+Muertes_PN_ACUM[[#This Row],[11-06-2020]]-Muertes_PN_ACUM[[#This Row],[10-06-2020]]</f>
        <v>0</v>
      </c>
    </row>
    <row r="633" spans="1:14">
      <c r="A633">
        <v>81101</v>
      </c>
      <c r="B633" s="2" t="s">
        <v>99</v>
      </c>
      <c r="C633" s="2" t="s">
        <v>681</v>
      </c>
      <c r="D633" s="2" t="s">
        <v>759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3">
        <f>+Muertes_PN_ACUM[[#This Row],[10-06-2020]]-Muertes_PN_ACUM[[#This Row],[09-06-2020]]</f>
        <v>0</v>
      </c>
      <c r="N633" s="13">
        <f>+Muertes_PN_ACUM[[#This Row],[11-06-2020]]-Muertes_PN_ACUM[[#This Row],[10-06-2020]]</f>
        <v>0</v>
      </c>
    </row>
    <row r="634" spans="1:14">
      <c r="A634">
        <v>50111</v>
      </c>
      <c r="B634" s="2" t="s">
        <v>151</v>
      </c>
      <c r="C634" s="2" t="s">
        <v>269</v>
      </c>
      <c r="D634" s="2" t="s">
        <v>760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3">
        <f>+Muertes_PN_ACUM[[#This Row],[10-06-2020]]-Muertes_PN_ACUM[[#This Row],[09-06-2020]]</f>
        <v>0</v>
      </c>
      <c r="N634" s="13">
        <f>+Muertes_PN_ACUM[[#This Row],[11-06-2020]]-Muertes_PN_ACUM[[#This Row],[10-06-2020]]</f>
        <v>0</v>
      </c>
    </row>
    <row r="635" spans="1:14">
      <c r="A635">
        <v>91205</v>
      </c>
      <c r="B635" s="2" t="s">
        <v>114</v>
      </c>
      <c r="C635" s="2" t="s">
        <v>242</v>
      </c>
      <c r="D635" s="2" t="s">
        <v>371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3">
        <f>+Muertes_PN_ACUM[[#This Row],[10-06-2020]]-Muertes_PN_ACUM[[#This Row],[09-06-2020]]</f>
        <v>0</v>
      </c>
      <c r="N635" s="13">
        <f>+Muertes_PN_ACUM[[#This Row],[11-06-2020]]-Muertes_PN_ACUM[[#This Row],[10-06-2020]]</f>
        <v>0</v>
      </c>
    </row>
    <row r="636" spans="1:14">
      <c r="A636">
        <v>10105</v>
      </c>
      <c r="B636" s="2" t="s">
        <v>163</v>
      </c>
      <c r="C636" s="2" t="s">
        <v>163</v>
      </c>
      <c r="D636" s="2" t="s">
        <v>761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3">
        <f>+Muertes_PN_ACUM[[#This Row],[10-06-2020]]-Muertes_PN_ACUM[[#This Row],[09-06-2020]]</f>
        <v>0</v>
      </c>
      <c r="N636" s="13">
        <f>+Muertes_PN_ACUM[[#This Row],[11-06-2020]]-Muertes_PN_ACUM[[#This Row],[10-06-2020]]</f>
        <v>0</v>
      </c>
    </row>
    <row r="637" spans="1:14">
      <c r="A637">
        <v>40308</v>
      </c>
      <c r="B637" s="2" t="s">
        <v>154</v>
      </c>
      <c r="C637" s="2" t="s">
        <v>253</v>
      </c>
      <c r="D637" s="2" t="s">
        <v>377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3">
        <f>+Muertes_PN_ACUM[[#This Row],[10-06-2020]]-Muertes_PN_ACUM[[#This Row],[09-06-2020]]</f>
        <v>0</v>
      </c>
      <c r="N637" s="13">
        <f>+Muertes_PN_ACUM[[#This Row],[11-06-2020]]-Muertes_PN_ACUM[[#This Row],[10-06-2020]]</f>
        <v>0</v>
      </c>
    </row>
    <row r="638" spans="1:14">
      <c r="A638">
        <v>40707</v>
      </c>
      <c r="B638" s="2" t="s">
        <v>154</v>
      </c>
      <c r="C638" s="2" t="s">
        <v>286</v>
      </c>
      <c r="D638" s="2" t="s">
        <v>762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3">
        <f>+Muertes_PN_ACUM[[#This Row],[10-06-2020]]-Muertes_PN_ACUM[[#This Row],[09-06-2020]]</f>
        <v>0</v>
      </c>
      <c r="N638" s="13">
        <f>+Muertes_PN_ACUM[[#This Row],[11-06-2020]]-Muertes_PN_ACUM[[#This Row],[10-06-2020]]</f>
        <v>0</v>
      </c>
    </row>
    <row r="639" spans="1:14">
      <c r="A639">
        <v>20609</v>
      </c>
      <c r="B639" s="2" t="s">
        <v>212</v>
      </c>
      <c r="C639" s="2" t="s">
        <v>213</v>
      </c>
      <c r="D639" s="2" t="s">
        <v>431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3">
        <f>+Muertes_PN_ACUM[[#This Row],[10-06-2020]]-Muertes_PN_ACUM[[#This Row],[09-06-2020]]</f>
        <v>0</v>
      </c>
      <c r="N639" s="13">
        <f>+Muertes_PN_ACUM[[#This Row],[11-06-2020]]-Muertes_PN_ACUM[[#This Row],[10-06-2020]]</f>
        <v>0</v>
      </c>
    </row>
    <row r="640" spans="1:14">
      <c r="A640">
        <v>120706</v>
      </c>
      <c r="B640" s="2" t="s">
        <v>191</v>
      </c>
      <c r="C640" s="2" t="s">
        <v>296</v>
      </c>
      <c r="D640" s="2" t="s">
        <v>763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3">
        <f>+Muertes_PN_ACUM[[#This Row],[10-06-2020]]-Muertes_PN_ACUM[[#This Row],[09-06-2020]]</f>
        <v>0</v>
      </c>
      <c r="N640" s="13">
        <f>+Muertes_PN_ACUM[[#This Row],[11-06-2020]]-Muertes_PN_ACUM[[#This Row],[10-06-2020]]</f>
        <v>0</v>
      </c>
    </row>
    <row r="641" spans="1:14">
      <c r="A641">
        <v>80819</v>
      </c>
      <c r="B641" s="2" t="s">
        <v>99</v>
      </c>
      <c r="C641" s="2" t="s">
        <v>99</v>
      </c>
      <c r="D641" s="2" t="s">
        <v>101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3">
        <f>+Muertes_PN_ACUM[[#This Row],[10-06-2020]]-Muertes_PN_ACUM[[#This Row],[09-06-2020]]</f>
        <v>0</v>
      </c>
      <c r="N641" s="13">
        <f>+Muertes_PN_ACUM[[#This Row],[11-06-2020]]-Muertes_PN_ACUM[[#This Row],[10-06-2020]]</f>
        <v>1</v>
      </c>
    </row>
    <row r="642" spans="1:14">
      <c r="A642">
        <v>41301</v>
      </c>
      <c r="B642" s="2" t="s">
        <v>154</v>
      </c>
      <c r="C642" s="2" t="s">
        <v>441</v>
      </c>
      <c r="D642" s="2" t="s">
        <v>442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3">
        <f>+Muertes_PN_ACUM[[#This Row],[10-06-2020]]-Muertes_PN_ACUM[[#This Row],[09-06-2020]]</f>
        <v>0</v>
      </c>
      <c r="N642" s="13">
        <f>+Muertes_PN_ACUM[[#This Row],[11-06-2020]]-Muertes_PN_ACUM[[#This Row],[10-06-2020]]</f>
        <v>0</v>
      </c>
    </row>
    <row r="643" spans="1:14">
      <c r="A643">
        <v>120611</v>
      </c>
      <c r="B643" s="2" t="s">
        <v>191</v>
      </c>
      <c r="C643" s="2" t="s">
        <v>299</v>
      </c>
      <c r="D643" s="2" t="s">
        <v>764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3">
        <f>+Muertes_PN_ACUM[[#This Row],[10-06-2020]]-Muertes_PN_ACUM[[#This Row],[09-06-2020]]</f>
        <v>0</v>
      </c>
      <c r="N643" s="13">
        <f>+Muertes_PN_ACUM[[#This Row],[11-06-2020]]-Muertes_PN_ACUM[[#This Row],[10-06-2020]]</f>
        <v>0</v>
      </c>
    </row>
    <row r="644" spans="1:14">
      <c r="A644">
        <v>70701</v>
      </c>
      <c r="B644" s="2" t="s">
        <v>268</v>
      </c>
      <c r="C644" s="2" t="s">
        <v>453</v>
      </c>
      <c r="D644" s="2" t="s">
        <v>765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3">
        <f>+Muertes_PN_ACUM[[#This Row],[10-06-2020]]-Muertes_PN_ACUM[[#This Row],[09-06-2020]]</f>
        <v>0</v>
      </c>
      <c r="N644" s="13">
        <f>+Muertes_PN_ACUM[[#This Row],[11-06-2020]]-Muertes_PN_ACUM[[#This Row],[10-06-2020]]</f>
        <v>0</v>
      </c>
    </row>
    <row r="645" spans="1:14">
      <c r="A645">
        <v>80508</v>
      </c>
      <c r="B645" s="2" t="s">
        <v>99</v>
      </c>
      <c r="C645" s="2" t="s">
        <v>134</v>
      </c>
      <c r="D645" s="2" t="s">
        <v>206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3">
        <f>+Muertes_PN_ACUM[[#This Row],[10-06-2020]]-Muertes_PN_ACUM[[#This Row],[09-06-2020]]</f>
        <v>0</v>
      </c>
      <c r="N645" s="13">
        <f>+Muertes_PN_ACUM[[#This Row],[11-06-2020]]-Muertes_PN_ACUM[[#This Row],[10-06-2020]]</f>
        <v>0</v>
      </c>
    </row>
    <row r="646" spans="1:14">
      <c r="A646">
        <v>20406</v>
      </c>
      <c r="B646" s="2" t="s">
        <v>212</v>
      </c>
      <c r="C646" s="2" t="s">
        <v>249</v>
      </c>
      <c r="D646" s="2" t="s">
        <v>432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3">
        <f>+Muertes_PN_ACUM[[#This Row],[10-06-2020]]-Muertes_PN_ACUM[[#This Row],[09-06-2020]]</f>
        <v>0</v>
      </c>
      <c r="N646" s="13">
        <f>+Muertes_PN_ACUM[[#This Row],[11-06-2020]]-Muertes_PN_ACUM[[#This Row],[10-06-2020]]</f>
        <v>0</v>
      </c>
    </row>
    <row r="647" spans="1:14">
      <c r="A647">
        <v>70312</v>
      </c>
      <c r="B647" s="2" t="s">
        <v>268</v>
      </c>
      <c r="C647" s="2" t="s">
        <v>268</v>
      </c>
      <c r="D647" s="2" t="s">
        <v>766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3">
        <f>+Muertes_PN_ACUM[[#This Row],[10-06-2020]]-Muertes_PN_ACUM[[#This Row],[09-06-2020]]</f>
        <v>0</v>
      </c>
      <c r="N647" s="13">
        <f>+Muertes_PN_ACUM[[#This Row],[11-06-2020]]-Muertes_PN_ACUM[[#This Row],[10-06-2020]]</f>
        <v>0</v>
      </c>
    </row>
    <row r="648" spans="1:14">
      <c r="A648">
        <v>120805</v>
      </c>
      <c r="B648" s="2" t="s">
        <v>191</v>
      </c>
      <c r="C648" s="2" t="s">
        <v>192</v>
      </c>
      <c r="D648" s="2" t="s">
        <v>193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3">
        <f>+Muertes_PN_ACUM[[#This Row],[10-06-2020]]-Muertes_PN_ACUM[[#This Row],[09-06-2020]]</f>
        <v>0</v>
      </c>
      <c r="N648" s="13">
        <f>+Muertes_PN_ACUM[[#This Row],[11-06-2020]]-Muertes_PN_ACUM[[#This Row],[10-06-2020]]</f>
        <v>0</v>
      </c>
    </row>
    <row r="649" spans="1:14">
      <c r="A649">
        <v>100104</v>
      </c>
      <c r="B649" s="2" t="s">
        <v>149</v>
      </c>
      <c r="C649" s="2" t="s">
        <v>149</v>
      </c>
      <c r="D649" s="2" t="s">
        <v>433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3">
        <f>+Muertes_PN_ACUM[[#This Row],[10-06-2020]]-Muertes_PN_ACUM[[#This Row],[09-06-2020]]</f>
        <v>0</v>
      </c>
      <c r="N649" s="13">
        <f>+Muertes_PN_ACUM[[#This Row],[11-06-2020]]-Muertes_PN_ACUM[[#This Row],[10-06-2020]]</f>
        <v>0</v>
      </c>
    </row>
    <row r="650" spans="1:14">
      <c r="A650">
        <v>50112</v>
      </c>
      <c r="B650" s="2" t="s">
        <v>151</v>
      </c>
      <c r="C650" s="2" t="s">
        <v>269</v>
      </c>
      <c r="D650" s="2" t="s">
        <v>767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3">
        <f>+Muertes_PN_ACUM[[#This Row],[10-06-2020]]-Muertes_PN_ACUM[[#This Row],[09-06-2020]]</f>
        <v>0</v>
      </c>
      <c r="N650" s="13">
        <f>+Muertes_PN_ACUM[[#This Row],[11-06-2020]]-Muertes_PN_ACUM[[#This Row],[10-06-2020]]</f>
        <v>0</v>
      </c>
    </row>
    <row r="651" spans="1:14">
      <c r="A651">
        <v>20610</v>
      </c>
      <c r="B651" s="2" t="s">
        <v>212</v>
      </c>
      <c r="C651" s="2" t="s">
        <v>213</v>
      </c>
      <c r="D651" s="2" t="s">
        <v>768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3">
        <f>+Muertes_PN_ACUM[[#This Row],[10-06-2020]]-Muertes_PN_ACUM[[#This Row],[09-06-2020]]</f>
        <v>0</v>
      </c>
      <c r="N651" s="13">
        <f>+Muertes_PN_ACUM[[#This Row],[11-06-2020]]-Muertes_PN_ACUM[[#This Row],[10-06-2020]]</f>
        <v>0</v>
      </c>
    </row>
    <row r="652" spans="1:14">
      <c r="A652">
        <v>120312</v>
      </c>
      <c r="B652" s="2" t="s">
        <v>191</v>
      </c>
      <c r="C652" s="2" t="s">
        <v>380</v>
      </c>
      <c r="D652" s="2" t="s">
        <v>769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3">
        <f>+Muertes_PN_ACUM[[#This Row],[10-06-2020]]-Muertes_PN_ACUM[[#This Row],[09-06-2020]]</f>
        <v>0</v>
      </c>
      <c r="N652" s="13">
        <f>+Muertes_PN_ACUM[[#This Row],[11-06-2020]]-Muertes_PN_ACUM[[#This Row],[10-06-2020]]</f>
        <v>0</v>
      </c>
    </row>
    <row r="653" spans="1:14">
      <c r="A653">
        <v>90608</v>
      </c>
      <c r="B653" s="2" t="s">
        <v>114</v>
      </c>
      <c r="C653" s="2" t="s">
        <v>302</v>
      </c>
      <c r="D653" s="2" t="s">
        <v>770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3">
        <f>+Muertes_PN_ACUM[[#This Row],[10-06-2020]]-Muertes_PN_ACUM[[#This Row],[09-06-2020]]</f>
        <v>0</v>
      </c>
      <c r="N653" s="13">
        <f>+Muertes_PN_ACUM[[#This Row],[11-06-2020]]-Muertes_PN_ACUM[[#This Row],[10-06-2020]]</f>
        <v>0</v>
      </c>
    </row>
    <row r="654" spans="1:14">
      <c r="A654">
        <v>80605</v>
      </c>
      <c r="B654" s="2" t="s">
        <v>99</v>
      </c>
      <c r="C654" s="2" t="s">
        <v>471</v>
      </c>
      <c r="D654" s="2" t="s">
        <v>771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3">
        <f>+Muertes_PN_ACUM[[#This Row],[10-06-2020]]-Muertes_PN_ACUM[[#This Row],[09-06-2020]]</f>
        <v>0</v>
      </c>
      <c r="N654" s="13">
        <f>+Muertes_PN_ACUM[[#This Row],[11-06-2020]]-Muertes_PN_ACUM[[#This Row],[10-06-2020]]</f>
        <v>0</v>
      </c>
    </row>
    <row r="655" spans="1:14">
      <c r="A655">
        <v>91012</v>
      </c>
      <c r="B655" s="2" t="s">
        <v>114</v>
      </c>
      <c r="C655" s="2" t="s">
        <v>115</v>
      </c>
      <c r="D655" s="2" t="s">
        <v>772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3">
        <f>+Muertes_PN_ACUM[[#This Row],[10-06-2020]]-Muertes_PN_ACUM[[#This Row],[09-06-2020]]</f>
        <v>0</v>
      </c>
      <c r="N655" s="13">
        <f>+Muertes_PN_ACUM[[#This Row],[11-06-2020]]-Muertes_PN_ACUM[[#This Row],[10-06-2020]]</f>
        <v>0</v>
      </c>
    </row>
    <row r="656" spans="1:14">
      <c r="A656">
        <v>90704</v>
      </c>
      <c r="B656" s="2" t="s">
        <v>114</v>
      </c>
      <c r="C656" s="2" t="s">
        <v>363</v>
      </c>
      <c r="D656" s="2" t="s">
        <v>773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3">
        <f>+Muertes_PN_ACUM[[#This Row],[10-06-2020]]-Muertes_PN_ACUM[[#This Row],[09-06-2020]]</f>
        <v>0</v>
      </c>
      <c r="N656" s="13">
        <f>+Muertes_PN_ACUM[[#This Row],[11-06-2020]]-Muertes_PN_ACUM[[#This Row],[10-06-2020]]</f>
        <v>0</v>
      </c>
    </row>
    <row r="657" spans="1:14" ht="24">
      <c r="A657">
        <v>120905</v>
      </c>
      <c r="B657" s="2" t="s">
        <v>191</v>
      </c>
      <c r="C657" s="2" t="s">
        <v>449</v>
      </c>
      <c r="D657" s="2" t="s">
        <v>774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3">
        <f>+Muertes_PN_ACUM[[#This Row],[10-06-2020]]-Muertes_PN_ACUM[[#This Row],[09-06-2020]]</f>
        <v>0</v>
      </c>
      <c r="N657" s="13">
        <f>+Muertes_PN_ACUM[[#This Row],[11-06-2020]]-Muertes_PN_ACUM[[#This Row],[10-06-2020]]</f>
        <v>0</v>
      </c>
    </row>
    <row r="658" spans="1:14">
      <c r="A658">
        <v>10405</v>
      </c>
      <c r="B658" s="2" t="s">
        <v>163</v>
      </c>
      <c r="C658" s="2" t="s">
        <v>273</v>
      </c>
      <c r="D658" s="2" t="s">
        <v>434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3">
        <f>+Muertes_PN_ACUM[[#This Row],[10-06-2020]]-Muertes_PN_ACUM[[#This Row],[09-06-2020]]</f>
        <v>0</v>
      </c>
      <c r="N658" s="13">
        <f>+Muertes_PN_ACUM[[#This Row],[11-06-2020]]-Muertes_PN_ACUM[[#This Row],[10-06-2020]]</f>
        <v>0</v>
      </c>
    </row>
    <row r="659" spans="1:14">
      <c r="A659">
        <v>10406</v>
      </c>
      <c r="B659" s="2" t="s">
        <v>163</v>
      </c>
      <c r="C659" s="2" t="s">
        <v>273</v>
      </c>
      <c r="D659" s="2" t="s">
        <v>372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3">
        <f>+Muertes_PN_ACUM[[#This Row],[10-06-2020]]-Muertes_PN_ACUM[[#This Row],[09-06-2020]]</f>
        <v>0</v>
      </c>
      <c r="N659" s="13">
        <f>+Muertes_PN_ACUM[[#This Row],[11-06-2020]]-Muertes_PN_ACUM[[#This Row],[10-06-2020]]</f>
        <v>0</v>
      </c>
    </row>
    <row r="660" spans="1:14">
      <c r="A660">
        <v>70223</v>
      </c>
      <c r="B660" s="2" t="s">
        <v>268</v>
      </c>
      <c r="C660" s="2" t="s">
        <v>348</v>
      </c>
      <c r="D660" s="2" t="s">
        <v>775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3">
        <f>+Muertes_PN_ACUM[[#This Row],[10-06-2020]]-Muertes_PN_ACUM[[#This Row],[09-06-2020]]</f>
        <v>0</v>
      </c>
      <c r="N660" s="13">
        <f>+Muertes_PN_ACUM[[#This Row],[11-06-2020]]-Muertes_PN_ACUM[[#This Row],[10-06-2020]]</f>
        <v>0</v>
      </c>
    </row>
    <row r="661" spans="1:14">
      <c r="A661">
        <v>70224</v>
      </c>
      <c r="B661" s="2" t="s">
        <v>268</v>
      </c>
      <c r="C661" s="2" t="s">
        <v>348</v>
      </c>
      <c r="D661" s="2" t="s">
        <v>776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3">
        <f>+Muertes_PN_ACUM[[#This Row],[10-06-2020]]-Muertes_PN_ACUM[[#This Row],[09-06-2020]]</f>
        <v>0</v>
      </c>
      <c r="N661" s="13">
        <f>+Muertes_PN_ACUM[[#This Row],[11-06-2020]]-Muertes_PN_ACUM[[#This Row],[10-06-2020]]</f>
        <v>0</v>
      </c>
    </row>
    <row r="662" spans="1:14">
      <c r="A662">
        <v>41309</v>
      </c>
      <c r="B662" s="2" t="s">
        <v>154</v>
      </c>
      <c r="C662" s="2" t="s">
        <v>441</v>
      </c>
      <c r="D662" s="2" t="s">
        <v>777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3">
        <f>+Muertes_PN_ACUM[[#This Row],[10-06-2020]]-Muertes_PN_ACUM[[#This Row],[09-06-2020]]</f>
        <v>0</v>
      </c>
      <c r="N662" s="13">
        <f>+Muertes_PN_ACUM[[#This Row],[11-06-2020]]-Muertes_PN_ACUM[[#This Row],[10-06-2020]]</f>
        <v>0</v>
      </c>
    </row>
    <row r="663" spans="1:14">
      <c r="A663">
        <v>130105</v>
      </c>
      <c r="B663" s="2" t="s">
        <v>102</v>
      </c>
      <c r="C663" s="2" t="s">
        <v>103</v>
      </c>
      <c r="D663" s="2" t="s">
        <v>120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3">
        <f>+Muertes_PN_ACUM[[#This Row],[10-06-2020]]-Muertes_PN_ACUM[[#This Row],[09-06-2020]]</f>
        <v>0</v>
      </c>
      <c r="N663" s="13">
        <f>+Muertes_PN_ACUM[[#This Row],[11-06-2020]]-Muertes_PN_ACUM[[#This Row],[10-06-2020]]</f>
        <v>1</v>
      </c>
    </row>
    <row r="664" spans="1:14">
      <c r="A664">
        <v>81005</v>
      </c>
      <c r="B664" s="2" t="s">
        <v>99</v>
      </c>
      <c r="C664" s="2" t="s">
        <v>106</v>
      </c>
      <c r="D664" s="2" t="s">
        <v>162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3">
        <f>+Muertes_PN_ACUM[[#This Row],[10-06-2020]]-Muertes_PN_ACUM[[#This Row],[09-06-2020]]</f>
        <v>0</v>
      </c>
      <c r="N664" s="13">
        <f>+Muertes_PN_ACUM[[#This Row],[11-06-2020]]-Muertes_PN_ACUM[[#This Row],[10-06-2020]]</f>
        <v>0</v>
      </c>
    </row>
    <row r="665" spans="1:14">
      <c r="A665">
        <v>30508</v>
      </c>
      <c r="B665" s="2" t="s">
        <v>144</v>
      </c>
      <c r="C665" s="2" t="s">
        <v>410</v>
      </c>
      <c r="D665" s="2" t="s">
        <v>778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3">
        <f>+Muertes_PN_ACUM[[#This Row],[10-06-2020]]-Muertes_PN_ACUM[[#This Row],[09-06-2020]]</f>
        <v>0</v>
      </c>
      <c r="N665" s="13">
        <f>+Muertes_PN_ACUM[[#This Row],[11-06-2020]]-Muertes_PN_ACUM[[#This Row],[10-06-2020]]</f>
        <v>0</v>
      </c>
    </row>
    <row r="666" spans="1:14">
      <c r="A666">
        <v>90511</v>
      </c>
      <c r="B666" s="2" t="s">
        <v>114</v>
      </c>
      <c r="C666" s="2" t="s">
        <v>308</v>
      </c>
      <c r="D666" s="2" t="s">
        <v>779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3">
        <f>+Muertes_PN_ACUM[[#This Row],[10-06-2020]]-Muertes_PN_ACUM[[#This Row],[09-06-2020]]</f>
        <v>0</v>
      </c>
      <c r="N666" s="13">
        <f>+Muertes_PN_ACUM[[#This Row],[11-06-2020]]-Muertes_PN_ACUM[[#This Row],[10-06-2020]]</f>
        <v>0</v>
      </c>
    </row>
    <row r="667" spans="1:14">
      <c r="A667">
        <v>130311</v>
      </c>
      <c r="B667" s="2" t="s">
        <v>102</v>
      </c>
      <c r="C667" s="2" t="s">
        <v>222</v>
      </c>
      <c r="D667" s="2" t="s">
        <v>443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3">
        <f>+Muertes_PN_ACUM[[#This Row],[10-06-2020]]-Muertes_PN_ACUM[[#This Row],[09-06-2020]]</f>
        <v>0</v>
      </c>
      <c r="N667" s="13">
        <f>+Muertes_PN_ACUM[[#This Row],[11-06-2020]]-Muertes_PN_ACUM[[#This Row],[10-06-2020]]</f>
        <v>0</v>
      </c>
    </row>
    <row r="668" spans="1:14">
      <c r="A668">
        <v>70314</v>
      </c>
      <c r="B668" s="2" t="s">
        <v>268</v>
      </c>
      <c r="C668" s="2" t="s">
        <v>268</v>
      </c>
      <c r="D668" s="2" t="s">
        <v>780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3">
        <f>+Muertes_PN_ACUM[[#This Row],[10-06-2020]]-Muertes_PN_ACUM[[#This Row],[09-06-2020]]</f>
        <v>0</v>
      </c>
      <c r="N668" s="13">
        <f>+Muertes_PN_ACUM[[#This Row],[11-06-2020]]-Muertes_PN_ACUM[[#This Row],[10-06-2020]]</f>
        <v>0</v>
      </c>
    </row>
    <row r="669" spans="1:14">
      <c r="A669">
        <v>130312</v>
      </c>
      <c r="B669" s="2" t="s">
        <v>102</v>
      </c>
      <c r="C669" s="2" t="s">
        <v>222</v>
      </c>
      <c r="D669" s="2" t="s">
        <v>241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3">
        <f>+Muertes_PN_ACUM[[#This Row],[10-06-2020]]-Muertes_PN_ACUM[[#This Row],[09-06-2020]]</f>
        <v>0</v>
      </c>
      <c r="N669" s="13">
        <f>+Muertes_PN_ACUM[[#This Row],[11-06-2020]]-Muertes_PN_ACUM[[#This Row],[10-06-2020]]</f>
        <v>0</v>
      </c>
    </row>
    <row r="670" spans="1:14">
      <c r="A670">
        <v>20407</v>
      </c>
      <c r="B670" s="2" t="s">
        <v>212</v>
      </c>
      <c r="C670" s="2" t="s">
        <v>249</v>
      </c>
      <c r="D670" s="2" t="s">
        <v>295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3">
        <f>+Muertes_PN_ACUM[[#This Row],[10-06-2020]]-Muertes_PN_ACUM[[#This Row],[09-06-2020]]</f>
        <v>0</v>
      </c>
      <c r="N670" s="13">
        <f>+Muertes_PN_ACUM[[#This Row],[11-06-2020]]-Muertes_PN_ACUM[[#This Row],[10-06-2020]]</f>
        <v>0</v>
      </c>
    </row>
    <row r="671" spans="1:14">
      <c r="A671">
        <v>20107</v>
      </c>
      <c r="B671" s="2" t="s">
        <v>212</v>
      </c>
      <c r="C671" s="2" t="s">
        <v>219</v>
      </c>
      <c r="D671" s="2" t="s">
        <v>781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3">
        <f>+Muertes_PN_ACUM[[#This Row],[10-06-2020]]-Muertes_PN_ACUM[[#This Row],[09-06-2020]]</f>
        <v>0</v>
      </c>
      <c r="N671" s="13">
        <f>+Muertes_PN_ACUM[[#This Row],[11-06-2020]]-Muertes_PN_ACUM[[#This Row],[10-06-2020]]</f>
        <v>0</v>
      </c>
    </row>
    <row r="672" spans="1:14">
      <c r="A672">
        <v>130106</v>
      </c>
      <c r="B672" s="2" t="s">
        <v>102</v>
      </c>
      <c r="C672" s="2" t="s">
        <v>103</v>
      </c>
      <c r="D672" s="2" t="s">
        <v>108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3">
        <f>+Muertes_PN_ACUM[[#This Row],[10-06-2020]]-Muertes_PN_ACUM[[#This Row],[09-06-2020]]</f>
        <v>0</v>
      </c>
      <c r="N672" s="13">
        <f>+Muertes_PN_ACUM[[#This Row],[11-06-2020]]-Muertes_PN_ACUM[[#This Row],[10-06-2020]]</f>
        <v>0</v>
      </c>
    </row>
    <row r="673" spans="1:14">
      <c r="A673">
        <v>41401</v>
      </c>
      <c r="B673" s="2" t="s">
        <v>154</v>
      </c>
      <c r="C673" s="2" t="s">
        <v>373</v>
      </c>
      <c r="D673" s="2" t="s">
        <v>374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3">
        <f>+Muertes_PN_ACUM[[#This Row],[10-06-2020]]-Muertes_PN_ACUM[[#This Row],[09-06-2020]]</f>
        <v>0</v>
      </c>
      <c r="N673" s="13">
        <f>+Muertes_PN_ACUM[[#This Row],[11-06-2020]]-Muertes_PN_ACUM[[#This Row],[10-06-2020]]</f>
        <v>0</v>
      </c>
    </row>
    <row r="674" spans="1:14">
      <c r="A674">
        <v>50206</v>
      </c>
      <c r="B674" s="2" t="s">
        <v>151</v>
      </c>
      <c r="C674" s="2" t="s">
        <v>152</v>
      </c>
      <c r="D674" s="2" t="s">
        <v>782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3">
        <f>+Muertes_PN_ACUM[[#This Row],[10-06-2020]]-Muertes_PN_ACUM[[#This Row],[09-06-2020]]</f>
        <v>0</v>
      </c>
      <c r="N674" s="13">
        <f>+Muertes_PN_ACUM[[#This Row],[11-06-2020]]-Muertes_PN_ACUM[[#This Row],[10-06-2020]]</f>
        <v>0</v>
      </c>
    </row>
    <row r="675" spans="1:14">
      <c r="A675">
        <v>50207</v>
      </c>
      <c r="B675" s="2" t="s">
        <v>151</v>
      </c>
      <c r="C675" s="2" t="s">
        <v>152</v>
      </c>
      <c r="D675" s="2" t="s">
        <v>153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3">
        <f>+Muertes_PN_ACUM[[#This Row],[10-06-2020]]-Muertes_PN_ACUM[[#This Row],[09-06-2020]]</f>
        <v>0</v>
      </c>
      <c r="N675" s="13">
        <f>+Muertes_PN_ACUM[[#This Row],[11-06-2020]]-Muertes_PN_ACUM[[#This Row],[10-06-2020]]</f>
        <v>0</v>
      </c>
    </row>
    <row r="676" spans="1:14">
      <c r="A676">
        <v>50317</v>
      </c>
      <c r="B676" s="2" t="s">
        <v>151</v>
      </c>
      <c r="C676" s="2" t="s">
        <v>181</v>
      </c>
      <c r="D676" s="2" t="s">
        <v>783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3">
        <f>+Muertes_PN_ACUM[[#This Row],[10-06-2020]]-Muertes_PN_ACUM[[#This Row],[09-06-2020]]</f>
        <v>0</v>
      </c>
      <c r="N676" s="13">
        <f>+Muertes_PN_ACUM[[#This Row],[11-06-2020]]-Muertes_PN_ACUM[[#This Row],[10-06-2020]]</f>
        <v>0</v>
      </c>
    </row>
    <row r="677" spans="1:14">
      <c r="A677">
        <v>90512</v>
      </c>
      <c r="B677" s="2" t="s">
        <v>114</v>
      </c>
      <c r="C677" s="2" t="s">
        <v>308</v>
      </c>
      <c r="D677" s="2" t="s">
        <v>784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3">
        <f>+Muertes_PN_ACUM[[#This Row],[10-06-2020]]-Muertes_PN_ACUM[[#This Row],[09-06-2020]]</f>
        <v>0</v>
      </c>
      <c r="N677" s="13">
        <f>+Muertes_PN_ACUM[[#This Row],[11-06-2020]]-Muertes_PN_ACUM[[#This Row],[10-06-2020]]</f>
        <v>0</v>
      </c>
    </row>
  </sheetData>
  <conditionalFormatting sqref="G4:N677">
    <cfRule type="cellIs" dxfId="2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968-22EF-4117-BEB4-99A1DB8CB7A3}">
  <sheetPr>
    <tabColor rgb="FF00B0F0"/>
  </sheetPr>
  <dimension ref="A1:CM16"/>
  <sheetViews>
    <sheetView showGridLines="0" tabSelected="1" workbookViewId="0">
      <pane xSplit="2" ySplit="3" topLeftCell="C4" activePane="bottomRight" state="frozen"/>
      <selection pane="bottomRight" activeCell="K4" sqref="K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6.85546875" customWidth="1"/>
    <col min="2" max="2" width="19.28515625" bestFit="1" customWidth="1"/>
    <col min="3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SUM(CasosAC_PROV_PN5[43985])</f>
        <v>5483</v>
      </c>
      <c r="D2" s="3">
        <f>SUM(CasosAC_PROV_PN5[43986])</f>
        <v>5520</v>
      </c>
      <c r="E2" s="3">
        <f>SUM(CasosAC_PROV_PN5[43987])</f>
        <v>5810</v>
      </c>
      <c r="F2" s="3">
        <f>SUM(F4:F16)</f>
        <v>6351</v>
      </c>
      <c r="G2" s="3">
        <f t="shared" ref="G2:BR2" si="0">SUM(G4:G16)</f>
        <v>6513</v>
      </c>
      <c r="H2" s="3">
        <f t="shared" si="0"/>
        <v>6942</v>
      </c>
      <c r="I2" s="3">
        <f t="shared" si="0"/>
        <v>6394</v>
      </c>
      <c r="J2" s="3">
        <f t="shared" si="0"/>
        <v>7049</v>
      </c>
      <c r="K2" s="3">
        <f t="shared" si="0"/>
        <v>7183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785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  <c r="K3" s="7" t="s">
        <v>98</v>
      </c>
    </row>
    <row r="4" spans="1:91">
      <c r="A4">
        <v>1</v>
      </c>
      <c r="B4" s="2" t="s">
        <v>163</v>
      </c>
      <c r="C4">
        <f>+'Casos ACUM Prov'!CK4-'Muertes-PROV'!C4-'rECUPERA-prov'!C4</f>
        <v>174</v>
      </c>
      <c r="D4">
        <f>+'Casos ACUM Prov'!CL4-'Muertes-PROV'!D4-'rECUPERA-prov'!D4</f>
        <v>191</v>
      </c>
      <c r="E4">
        <f>+'Casos ACUM Prov'!CM4-'Muertes-PROV'!E4-'rECUPERA-prov'!E4</f>
        <v>190</v>
      </c>
      <c r="F4">
        <f>+'Casos ACUM Prov'!CN4-'Muertes-PROV'!F4-'rECUPERA-prov'!F4</f>
        <v>241</v>
      </c>
      <c r="G4">
        <f>+'Casos ACUM Prov'!CO4-'Muertes-PROV'!G4-'rECUPERA-prov'!G4</f>
        <v>250</v>
      </c>
      <c r="H4">
        <f>+'Casos ACUM Prov'!CP4-'Muertes-PROV'!H4-'rECUPERA-prov'!H4</f>
        <v>262</v>
      </c>
      <c r="I4">
        <f>+'Casos ACUM Prov'!CQ4-'Muertes-PROV'!I4-'rECUPERA-prov'!I4</f>
        <v>286</v>
      </c>
      <c r="J4">
        <f>+'Casos ACUM Prov'!CR4-'Muertes-PROV'!J4-'rECUPERA-prov'!J4</f>
        <v>306</v>
      </c>
      <c r="K4">
        <f>+'Casos ACUM Prov'!CS4-'Muertes-PROV'!K4-'rECUPERA-prov'!K4</f>
        <v>321</v>
      </c>
    </row>
    <row r="5" spans="1:91">
      <c r="A5">
        <v>2</v>
      </c>
      <c r="B5" s="2" t="s">
        <v>212</v>
      </c>
      <c r="C5">
        <f>+'Casos ACUM Prov'!CK5-'Muertes-PROV'!C5-'rECUPERA-prov'!C5</f>
        <v>19</v>
      </c>
      <c r="D5">
        <f>+'Casos ACUM Prov'!CL5-'Muertes-PROV'!D5-'rECUPERA-prov'!D5</f>
        <v>26</v>
      </c>
      <c r="E5">
        <f>+'Casos ACUM Prov'!CM5-'Muertes-PROV'!E5-'rECUPERA-prov'!E5</f>
        <v>27</v>
      </c>
      <c r="F5">
        <f>+'Casos ACUM Prov'!CN5-'Muertes-PROV'!F5-'rECUPERA-prov'!F5</f>
        <v>22</v>
      </c>
      <c r="G5">
        <f>+'Casos ACUM Prov'!CO5-'Muertes-PROV'!G5-'rECUPERA-prov'!G5</f>
        <v>25</v>
      </c>
      <c r="H5">
        <f>+'Casos ACUM Prov'!CP5-'Muertes-PROV'!H5-'rECUPERA-prov'!H5</f>
        <v>27</v>
      </c>
      <c r="I5">
        <f>+'Casos ACUM Prov'!CQ5-'Muertes-PROV'!I5-'rECUPERA-prov'!I5</f>
        <v>27</v>
      </c>
      <c r="J5">
        <f>+'Casos ACUM Prov'!CR5-'Muertes-PROV'!J5-'rECUPERA-prov'!J5</f>
        <v>30</v>
      </c>
      <c r="K5">
        <f>+'Casos ACUM Prov'!CS5-'Muertes-PROV'!K5-'rECUPERA-prov'!K5</f>
        <v>21</v>
      </c>
    </row>
    <row r="6" spans="1:91">
      <c r="A6">
        <v>3</v>
      </c>
      <c r="B6" s="2" t="s">
        <v>144</v>
      </c>
      <c r="C6">
        <f>+'Casos ACUM Prov'!CK6-'Muertes-PROV'!C6-'rECUPERA-prov'!C6</f>
        <v>143</v>
      </c>
      <c r="D6">
        <f>+'Casos ACUM Prov'!CL6-'Muertes-PROV'!D6-'rECUPERA-prov'!D6</f>
        <v>149</v>
      </c>
      <c r="E6">
        <f>+'Casos ACUM Prov'!CM6-'Muertes-PROV'!E6-'rECUPERA-prov'!E6</f>
        <v>170</v>
      </c>
      <c r="F6">
        <f>+'Casos ACUM Prov'!CN6-'Muertes-PROV'!F6-'rECUPERA-prov'!F6</f>
        <v>178</v>
      </c>
      <c r="G6">
        <f>+'Casos ACUM Prov'!CO6-'Muertes-PROV'!G6-'rECUPERA-prov'!G6</f>
        <v>185</v>
      </c>
      <c r="H6">
        <f>+'Casos ACUM Prov'!CP6-'Muertes-PROV'!H6-'rECUPERA-prov'!H6</f>
        <v>203</v>
      </c>
      <c r="I6">
        <f>+'Casos ACUM Prov'!CQ6-'Muertes-PROV'!I6-'rECUPERA-prov'!I6</f>
        <v>198</v>
      </c>
      <c r="J6">
        <f>+'Casos ACUM Prov'!CR6-'Muertes-PROV'!J6-'rECUPERA-prov'!J6</f>
        <v>214</v>
      </c>
      <c r="K6">
        <f>+'Casos ACUM Prov'!CS6-'Muertes-PROV'!K6-'rECUPERA-prov'!K6</f>
        <v>224</v>
      </c>
    </row>
    <row r="7" spans="1:91">
      <c r="A7">
        <v>4</v>
      </c>
      <c r="B7" s="2" t="s">
        <v>154</v>
      </c>
      <c r="C7">
        <f>+'Casos ACUM Prov'!CK7-'Muertes-PROV'!C7-'rECUPERA-prov'!C7</f>
        <v>150</v>
      </c>
      <c r="D7">
        <f>+'Casos ACUM Prov'!CL7-'Muertes-PROV'!D7-'rECUPERA-prov'!D7</f>
        <v>171</v>
      </c>
      <c r="E7">
        <f>+'Casos ACUM Prov'!CM7-'Muertes-PROV'!E7-'rECUPERA-prov'!E7</f>
        <v>166</v>
      </c>
      <c r="F7">
        <f>+'Casos ACUM Prov'!CN7-'Muertes-PROV'!F7-'rECUPERA-prov'!F7</f>
        <v>172</v>
      </c>
      <c r="G7">
        <f>+'Casos ACUM Prov'!CO7-'Muertes-PROV'!G7-'rECUPERA-prov'!G7</f>
        <v>183</v>
      </c>
      <c r="H7">
        <f>+'Casos ACUM Prov'!CP7-'Muertes-PROV'!H7-'rECUPERA-prov'!H7</f>
        <v>203</v>
      </c>
      <c r="I7">
        <f>+'Casos ACUM Prov'!CQ7-'Muertes-PROV'!I7-'rECUPERA-prov'!I7</f>
        <v>229</v>
      </c>
      <c r="J7">
        <f>+'Casos ACUM Prov'!CR7-'Muertes-PROV'!J7-'rECUPERA-prov'!J7</f>
        <v>269</v>
      </c>
      <c r="K7">
        <f>+'Casos ACUM Prov'!CS7-'Muertes-PROV'!K7-'rECUPERA-prov'!K7</f>
        <v>279</v>
      </c>
    </row>
    <row r="8" spans="1:91">
      <c r="A8">
        <v>5</v>
      </c>
      <c r="B8" s="2" t="s">
        <v>151</v>
      </c>
      <c r="C8">
        <f>+'Casos ACUM Prov'!CK8-'Muertes-PROV'!C8-'rECUPERA-prov'!C8</f>
        <v>65</v>
      </c>
      <c r="D8">
        <f>+'Casos ACUM Prov'!CL8-'Muertes-PROV'!D8-'rECUPERA-prov'!D8</f>
        <v>72</v>
      </c>
      <c r="E8">
        <f>+'Casos ACUM Prov'!CM8-'Muertes-PROV'!E8-'rECUPERA-prov'!E8</f>
        <v>82</v>
      </c>
      <c r="F8">
        <f>+'Casos ACUM Prov'!CN8-'Muertes-PROV'!F8-'rECUPERA-prov'!F8</f>
        <v>85</v>
      </c>
      <c r="G8">
        <f>+'Casos ACUM Prov'!CO8-'Muertes-PROV'!G8-'rECUPERA-prov'!G8</f>
        <v>130</v>
      </c>
      <c r="H8">
        <f>+'Casos ACUM Prov'!CP8-'Muertes-PROV'!H8-'rECUPERA-prov'!H8</f>
        <v>153</v>
      </c>
      <c r="I8">
        <f>+'Casos ACUM Prov'!CQ8-'Muertes-PROV'!I8-'rECUPERA-prov'!I8</f>
        <v>152</v>
      </c>
      <c r="J8">
        <f>+'Casos ACUM Prov'!CR8-'Muertes-PROV'!J8-'rECUPERA-prov'!J8</f>
        <v>163</v>
      </c>
      <c r="K8">
        <f>+'Casos ACUM Prov'!CS8-'Muertes-PROV'!K8-'rECUPERA-prov'!K8</f>
        <v>259</v>
      </c>
    </row>
    <row r="9" spans="1:91">
      <c r="A9">
        <v>6</v>
      </c>
      <c r="B9" s="2" t="s">
        <v>158</v>
      </c>
      <c r="C9">
        <f>+'Casos ACUM Prov'!CK9-'Muertes-PROV'!C9-'rECUPERA-prov'!C9</f>
        <v>2</v>
      </c>
      <c r="D9">
        <f>+'Casos ACUM Prov'!CL9-'Muertes-PROV'!D9-'rECUPERA-prov'!D9</f>
        <v>1</v>
      </c>
      <c r="E9">
        <f>+'Casos ACUM Prov'!CM9-'Muertes-PROV'!E9-'rECUPERA-prov'!E9</f>
        <v>1</v>
      </c>
      <c r="F9">
        <f>+'Casos ACUM Prov'!CN9-'Muertes-PROV'!F9-'rECUPERA-prov'!F9</f>
        <v>2</v>
      </c>
      <c r="G9">
        <f>+'Casos ACUM Prov'!CO9-'Muertes-PROV'!G9-'rECUPERA-prov'!G9</f>
        <v>2</v>
      </c>
      <c r="H9">
        <f>+'Casos ACUM Prov'!CP9-'Muertes-PROV'!H9-'rECUPERA-prov'!H9</f>
        <v>3</v>
      </c>
      <c r="I9">
        <f>+'Casos ACUM Prov'!CQ9-'Muertes-PROV'!I9-'rECUPERA-prov'!I9</f>
        <v>1</v>
      </c>
      <c r="J9">
        <f>+'Casos ACUM Prov'!CR9-'Muertes-PROV'!J9-'rECUPERA-prov'!J9</f>
        <v>3</v>
      </c>
      <c r="K9">
        <f>+'Casos ACUM Prov'!CS9-'Muertes-PROV'!K9-'rECUPERA-prov'!K9</f>
        <v>4</v>
      </c>
    </row>
    <row r="10" spans="1:91">
      <c r="A10">
        <v>7</v>
      </c>
      <c r="B10" s="2" t="s">
        <v>268</v>
      </c>
      <c r="C10">
        <f>+'Casos ACUM Prov'!CK10-'Muertes-PROV'!C10-'rECUPERA-prov'!C10</f>
        <v>3</v>
      </c>
      <c r="D10">
        <f>+'Casos ACUM Prov'!CL10-'Muertes-PROV'!D10-'rECUPERA-prov'!D10</f>
        <v>4</v>
      </c>
      <c r="E10">
        <f>+'Casos ACUM Prov'!CM10-'Muertes-PROV'!E10-'rECUPERA-prov'!E10</f>
        <v>5</v>
      </c>
      <c r="F10">
        <f>+'Casos ACUM Prov'!CN10-'Muertes-PROV'!F10-'rECUPERA-prov'!F10</f>
        <v>5</v>
      </c>
      <c r="G10">
        <f>+'Casos ACUM Prov'!CO10-'Muertes-PROV'!G10-'rECUPERA-prov'!G10</f>
        <v>5</v>
      </c>
      <c r="H10">
        <f>+'Casos ACUM Prov'!CP10-'Muertes-PROV'!H10-'rECUPERA-prov'!H10</f>
        <v>5</v>
      </c>
      <c r="I10">
        <f>+'Casos ACUM Prov'!CQ10-'Muertes-PROV'!I10-'rECUPERA-prov'!I10</f>
        <v>5</v>
      </c>
      <c r="J10">
        <f>+'Casos ACUM Prov'!CR10-'Muertes-PROV'!J10-'rECUPERA-prov'!J10</f>
        <v>5</v>
      </c>
      <c r="K10">
        <f>+'Casos ACUM Prov'!CS10-'Muertes-PROV'!K10-'rECUPERA-prov'!K10</f>
        <v>5</v>
      </c>
    </row>
    <row r="11" spans="1:91">
      <c r="A11">
        <v>8</v>
      </c>
      <c r="B11" s="2" t="s">
        <v>99</v>
      </c>
      <c r="C11">
        <f>+'Casos ACUM Prov'!CK11-'Muertes-PROV'!C11-'rECUPERA-prov'!C11</f>
        <v>3831</v>
      </c>
      <c r="D11">
        <f>+'Casos ACUM Prov'!CL11-'Muertes-PROV'!D11-'rECUPERA-prov'!D11</f>
        <v>3736</v>
      </c>
      <c r="E11">
        <f>+'Casos ACUM Prov'!CM11-'Muertes-PROV'!E11-'rECUPERA-prov'!E11</f>
        <v>3925</v>
      </c>
      <c r="F11">
        <f>+'Casos ACUM Prov'!CN11-'Muertes-PROV'!F11-'rECUPERA-prov'!F11</f>
        <v>4318</v>
      </c>
      <c r="G11">
        <f>+'Casos ACUM Prov'!CO11-'Muertes-PROV'!G11-'rECUPERA-prov'!G11</f>
        <v>4294</v>
      </c>
      <c r="H11">
        <f>+'Casos ACUM Prov'!CP11-'Muertes-PROV'!H11-'rECUPERA-prov'!H11</f>
        <v>4580</v>
      </c>
      <c r="I11">
        <f>+'Casos ACUM Prov'!CQ11-'Muertes-PROV'!I11-'rECUPERA-prov'!I11</f>
        <v>4371</v>
      </c>
      <c r="J11">
        <f>+'Casos ACUM Prov'!CR11-'Muertes-PROV'!J11-'rECUPERA-prov'!J11</f>
        <v>4795</v>
      </c>
      <c r="K11">
        <f>+'Casos ACUM Prov'!CS11-'Muertes-PROV'!K11-'rECUPERA-prov'!K11</f>
        <v>4870</v>
      </c>
    </row>
    <row r="12" spans="1:91">
      <c r="A12">
        <v>9</v>
      </c>
      <c r="B12" s="2" t="s">
        <v>114</v>
      </c>
      <c r="C12">
        <f>+'Casos ACUM Prov'!CK12-'Muertes-PROV'!C12-'rECUPERA-prov'!C12</f>
        <v>382</v>
      </c>
      <c r="D12">
        <f>+'Casos ACUM Prov'!CL12-'Muertes-PROV'!D12-'rECUPERA-prov'!D12</f>
        <v>400</v>
      </c>
      <c r="E12">
        <f>+'Casos ACUM Prov'!CM12-'Muertes-PROV'!E12-'rECUPERA-prov'!E12</f>
        <v>403</v>
      </c>
      <c r="F12">
        <f>+'Casos ACUM Prov'!CN12-'Muertes-PROV'!F12-'rECUPERA-prov'!F12</f>
        <v>405</v>
      </c>
      <c r="G12">
        <f>+'Casos ACUM Prov'!CO12-'Muertes-PROV'!G12-'rECUPERA-prov'!G12</f>
        <v>431</v>
      </c>
      <c r="H12">
        <f>+'Casos ACUM Prov'!CP12-'Muertes-PROV'!H12-'rECUPERA-prov'!H12</f>
        <v>438</v>
      </c>
      <c r="I12">
        <f>+'Casos ACUM Prov'!CQ12-'Muertes-PROV'!I12-'rECUPERA-prov'!I12</f>
        <v>261</v>
      </c>
      <c r="J12">
        <f>+'Casos ACUM Prov'!CR12-'Muertes-PROV'!J12-'rECUPERA-prov'!J12</f>
        <v>297</v>
      </c>
      <c r="K12">
        <f>+'Casos ACUM Prov'!CS12-'Muertes-PROV'!K12-'rECUPERA-prov'!K12</f>
        <v>241</v>
      </c>
    </row>
    <row r="13" spans="1:91">
      <c r="A13">
        <v>10</v>
      </c>
      <c r="B13" s="2" t="s">
        <v>149</v>
      </c>
      <c r="C13">
        <f>+'Casos ACUM Prov'!CK13-'Muertes-PROV'!C13-'rECUPERA-prov'!C13</f>
        <v>21</v>
      </c>
      <c r="D13">
        <f>+'Casos ACUM Prov'!CL13-'Muertes-PROV'!D13-'rECUPERA-prov'!D13</f>
        <v>26</v>
      </c>
      <c r="E13">
        <f>+'Casos ACUM Prov'!CM13-'Muertes-PROV'!E13-'rECUPERA-prov'!E13</f>
        <v>26</v>
      </c>
      <c r="F13">
        <f>+'Casos ACUM Prov'!CN13-'Muertes-PROV'!F13-'rECUPERA-prov'!F13</f>
        <v>29</v>
      </c>
      <c r="G13">
        <f>+'Casos ACUM Prov'!CO13-'Muertes-PROV'!G13-'rECUPERA-prov'!G13</f>
        <v>31</v>
      </c>
      <c r="H13">
        <f>+'Casos ACUM Prov'!CP13-'Muertes-PROV'!H13-'rECUPERA-prov'!H13</f>
        <v>31</v>
      </c>
      <c r="I13">
        <f>+'Casos ACUM Prov'!CQ13-'Muertes-PROV'!I13-'rECUPERA-prov'!I13</f>
        <v>27</v>
      </c>
      <c r="J13">
        <f>+'Casos ACUM Prov'!CR13-'Muertes-PROV'!J13-'rECUPERA-prov'!J13</f>
        <v>27</v>
      </c>
      <c r="K13">
        <f>+'Casos ACUM Prov'!CS13-'Muertes-PROV'!K13-'rECUPERA-prov'!K13</f>
        <v>25</v>
      </c>
    </row>
    <row r="14" spans="1:91" ht="24">
      <c r="A14">
        <v>11</v>
      </c>
      <c r="B14" s="2" t="s">
        <v>188</v>
      </c>
      <c r="C14">
        <f>+'Casos ACUM Prov'!CK14-'Muertes-PROV'!C14-'rECUPERA-prov'!C14</f>
        <v>-3</v>
      </c>
      <c r="D14">
        <f>+'Casos ACUM Prov'!CL14-'Muertes-PROV'!D14-'rECUPERA-prov'!D14</f>
        <v>-3</v>
      </c>
      <c r="E14">
        <f>+'Casos ACUM Prov'!CM14-'Muertes-PROV'!E14-'rECUPERA-prov'!E14</f>
        <v>-3</v>
      </c>
      <c r="F14">
        <f>+'Casos ACUM Prov'!CN14-'Muertes-PROV'!F14-'rECUPERA-prov'!F14</f>
        <v>-3</v>
      </c>
      <c r="G14">
        <f>+'Casos ACUM Prov'!CO14-'Muertes-PROV'!G14-'rECUPERA-prov'!G14</f>
        <v>-3</v>
      </c>
      <c r="H14">
        <f>+'Casos ACUM Prov'!CP14-'Muertes-PROV'!H14-'rECUPERA-prov'!H14</f>
        <v>-3</v>
      </c>
      <c r="I14">
        <f>+'Casos ACUM Prov'!CQ14-'Muertes-PROV'!I14-'rECUPERA-prov'!I14</f>
        <v>-7</v>
      </c>
      <c r="J14">
        <f>+'Casos ACUM Prov'!CR14-'Muertes-PROV'!J14-'rECUPERA-prov'!J14</f>
        <v>-7</v>
      </c>
      <c r="K14">
        <f>+'Casos ACUM Prov'!CS14-'Muertes-PROV'!K14-'rECUPERA-prov'!K14</f>
        <v>-7</v>
      </c>
    </row>
    <row r="15" spans="1:91">
      <c r="A15">
        <v>12</v>
      </c>
      <c r="B15" s="2" t="s">
        <v>191</v>
      </c>
      <c r="C15">
        <f>+'Casos ACUM Prov'!CK15-'Muertes-PROV'!C15-'rECUPERA-prov'!C15</f>
        <v>72</v>
      </c>
      <c r="D15">
        <f>+'Casos ACUM Prov'!CL15-'Muertes-PROV'!D15-'rECUPERA-prov'!D15</f>
        <v>72</v>
      </c>
      <c r="E15">
        <f>+'Casos ACUM Prov'!CM15-'Muertes-PROV'!E15-'rECUPERA-prov'!E15</f>
        <v>77</v>
      </c>
      <c r="F15">
        <f>+'Casos ACUM Prov'!CN15-'Muertes-PROV'!F15-'rECUPERA-prov'!F15</f>
        <v>82</v>
      </c>
      <c r="G15">
        <f>+'Casos ACUM Prov'!CO15-'Muertes-PROV'!G15-'rECUPERA-prov'!G15</f>
        <v>86</v>
      </c>
      <c r="H15">
        <f>+'Casos ACUM Prov'!CP15-'Muertes-PROV'!H15-'rECUPERA-prov'!H15</f>
        <v>86</v>
      </c>
      <c r="I15">
        <f>+'Casos ACUM Prov'!CQ15-'Muertes-PROV'!I15-'rECUPERA-prov'!I15</f>
        <v>41</v>
      </c>
      <c r="J15">
        <f>+'Casos ACUM Prov'!CR15-'Muertes-PROV'!J15-'rECUPERA-prov'!J15</f>
        <v>46</v>
      </c>
      <c r="K15">
        <f>+'Casos ACUM Prov'!CS15-'Muertes-PROV'!K15-'rECUPERA-prov'!K15</f>
        <v>39</v>
      </c>
    </row>
    <row r="16" spans="1:91">
      <c r="A16">
        <v>13</v>
      </c>
      <c r="B16" s="2" t="s">
        <v>102</v>
      </c>
      <c r="C16">
        <f>+'Casos ACUM Prov'!CK16-'Muertes-PROV'!C16-'rECUPERA-prov'!C16</f>
        <v>624</v>
      </c>
      <c r="D16">
        <f>+'Casos ACUM Prov'!CL16-'Muertes-PROV'!D16-'rECUPERA-prov'!D16</f>
        <v>675</v>
      </c>
      <c r="E16">
        <f>+'Casos ACUM Prov'!CM16-'Muertes-PROV'!E16-'rECUPERA-prov'!E16</f>
        <v>741</v>
      </c>
      <c r="F16">
        <f>+'Casos ACUM Prov'!CN16-'Muertes-PROV'!F16-'rECUPERA-prov'!F16</f>
        <v>815</v>
      </c>
      <c r="G16">
        <f>+'Casos ACUM Prov'!CO16-'Muertes-PROV'!G16-'rECUPERA-prov'!G16</f>
        <v>894</v>
      </c>
      <c r="H16">
        <f>+'Casos ACUM Prov'!CP16-'Muertes-PROV'!H16-'rECUPERA-prov'!H16</f>
        <v>954</v>
      </c>
      <c r="I16">
        <f>+'Casos ACUM Prov'!CQ16-'Muertes-PROV'!I16-'rECUPERA-prov'!I16</f>
        <v>803</v>
      </c>
      <c r="J16">
        <f>+'Casos ACUM Prov'!CR16-'Muertes-PROV'!J16-'rECUPERA-prov'!J16</f>
        <v>901</v>
      </c>
      <c r="K16">
        <f>+'Casos ACUM Prov'!CS16-'Muertes-PROV'!K16-'rECUPERA-prov'!K16</f>
        <v>902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179-6000-47C4-946B-301CBA4AC71C}">
  <sheetPr>
    <tabColor rgb="FF00B0F0"/>
  </sheetPr>
  <dimension ref="A1:CM16"/>
  <sheetViews>
    <sheetView showGridLines="0" workbookViewId="0">
      <pane xSplit="2" ySplit="3" topLeftCell="J4" activePane="bottomRight" state="frozen"/>
      <selection pane="bottomRight" activeCell="K4" sqref="K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SUM(CasosAC_PROV_PN511[43985])</f>
        <v>344</v>
      </c>
      <c r="D2" s="3">
        <f>SUM(CasosAC_PROV_PN511[43986])</f>
        <v>356</v>
      </c>
      <c r="E2" s="3">
        <f>SUM(CasosAC_PROV_PN511[43987])</f>
        <v>370</v>
      </c>
      <c r="F2" s="3">
        <f>SUM(F4:F16)</f>
        <v>370</v>
      </c>
      <c r="G2" s="3">
        <f t="shared" ref="G2:BR2" si="0">SUM(G4:G16)</f>
        <v>370</v>
      </c>
      <c r="H2" s="3">
        <f t="shared" si="0"/>
        <v>370</v>
      </c>
      <c r="I2" s="3">
        <f t="shared" si="0"/>
        <v>401</v>
      </c>
      <c r="J2" s="3">
        <f t="shared" si="0"/>
        <v>401</v>
      </c>
      <c r="K2" s="3">
        <f t="shared" si="0"/>
        <v>418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785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  <c r="K3" s="7" t="s">
        <v>98</v>
      </c>
    </row>
    <row r="4" spans="1:91">
      <c r="A4">
        <v>1</v>
      </c>
      <c r="B4" s="2" t="s">
        <v>163</v>
      </c>
      <c r="C4">
        <f>+SUMIFS(Muertes_PN_ACUM[03-06-2020],'Muertes ACUM'!$B$4:$B$677,$B4)</f>
        <v>0</v>
      </c>
      <c r="D4">
        <f>+SUMIFS(Muertes_PN_ACUM[04-06-2020],'Muertes ACUM'!$B$4:$B$677,$B4)</f>
        <v>0</v>
      </c>
      <c r="E4">
        <f>+SUMIFS(Muertes_PN_ACUM[5/6/2020],'Muertes ACUM'!$B$4:$B$677,$B4)</f>
        <v>1</v>
      </c>
      <c r="F4">
        <f>+SUMIFS(Muertes_PN_ACUM[6/6/2020],'Muertes ACUM'!$B$4:$B$677,$B4)</f>
        <v>1</v>
      </c>
      <c r="G4">
        <f>+SUMIFS(Muertes_PN_ACUM[07-06-2020],'Muertes ACUM'!$B$4:$B$677,$B4)</f>
        <v>1</v>
      </c>
      <c r="H4">
        <f>+SUMIFS(Muertes_PN_ACUM[08-06-2020],'Muertes ACUM'!$B$4:$B$677,$B4)</f>
        <v>1</v>
      </c>
      <c r="I4">
        <f>+SUMIFS(Muertes_PN_ACUM[09-06-2020],'Muertes ACUM'!$B$4:$B$677,$B4)</f>
        <v>2</v>
      </c>
      <c r="J4">
        <f>+SUMIFS(Muertes_PN_ACUM[10-06-2020],'Muertes ACUM'!$B$4:$B$677,$B4)</f>
        <v>2</v>
      </c>
      <c r="K4">
        <f>+SUMIFS(Muertes_PN_ACUM[11-06-2020],'Muertes ACUM'!$B$4:$B$677,$B4)</f>
        <v>2</v>
      </c>
    </row>
    <row r="5" spans="1:91">
      <c r="A5">
        <v>2</v>
      </c>
      <c r="B5" s="2" t="s">
        <v>212</v>
      </c>
      <c r="C5">
        <f>+SUMIFS(Muertes_PN_ACUM[03-06-2020],'Muertes ACUM'!$B$4:$B$677,$B5)</f>
        <v>3</v>
      </c>
      <c r="D5">
        <f>+SUMIFS(Muertes_PN_ACUM[04-06-2020],'Muertes ACUM'!$B$4:$B$677,$B5)</f>
        <v>2</v>
      </c>
      <c r="E5">
        <f>+SUMIFS(Muertes_PN_ACUM[5/6/2020],'Muertes ACUM'!$B$4:$B$677,$B5)</f>
        <v>2</v>
      </c>
      <c r="F5">
        <f>+SUMIFS(Muertes_PN_ACUM[6/6/2020],'Muertes ACUM'!$B$4:$B$677,$B5)</f>
        <v>2</v>
      </c>
      <c r="G5">
        <f>+SUMIFS(Muertes_PN_ACUM[07-06-2020],'Muertes ACUM'!$B$4:$B$677,$B5)</f>
        <v>2</v>
      </c>
      <c r="H5">
        <f>+SUMIFS(Muertes_PN_ACUM[08-06-2020],'Muertes ACUM'!$B$4:$B$677,$B5)</f>
        <v>2</v>
      </c>
      <c r="I5">
        <f>+SUMIFS(Muertes_PN_ACUM[09-06-2020],'Muertes ACUM'!$B$4:$B$677,$B5)</f>
        <v>2</v>
      </c>
      <c r="J5">
        <f>+SUMIFS(Muertes_PN_ACUM[10-06-2020],'Muertes ACUM'!$B$4:$B$677,$B5)</f>
        <v>2</v>
      </c>
      <c r="K5">
        <f>+SUMIFS(Muertes_PN_ACUM[11-06-2020],'Muertes ACUM'!$B$4:$B$677,$B5)</f>
        <v>4</v>
      </c>
    </row>
    <row r="6" spans="1:91">
      <c r="A6">
        <v>3</v>
      </c>
      <c r="B6" s="2" t="s">
        <v>144</v>
      </c>
      <c r="C6">
        <f>+SUMIFS(Muertes_PN_ACUM[03-06-2020],'Muertes ACUM'!$B$4:$B$677,$B6)</f>
        <v>14</v>
      </c>
      <c r="D6">
        <f>+SUMIFS(Muertes_PN_ACUM[04-06-2020],'Muertes ACUM'!$B$4:$B$677,$B6)</f>
        <v>15</v>
      </c>
      <c r="E6">
        <f>+SUMIFS(Muertes_PN_ACUM[5/6/2020],'Muertes ACUM'!$B$4:$B$677,$B6)</f>
        <v>15</v>
      </c>
      <c r="F6">
        <f>+SUMIFS(Muertes_PN_ACUM[6/6/2020],'Muertes ACUM'!$B$4:$B$677,$B6)</f>
        <v>15</v>
      </c>
      <c r="G6">
        <f>+SUMIFS(Muertes_PN_ACUM[07-06-2020],'Muertes ACUM'!$B$4:$B$677,$B6)</f>
        <v>15</v>
      </c>
      <c r="H6">
        <f>+SUMIFS(Muertes_PN_ACUM[08-06-2020],'Muertes ACUM'!$B$4:$B$677,$B6)</f>
        <v>15</v>
      </c>
      <c r="I6">
        <f>+SUMIFS(Muertes_PN_ACUM[09-06-2020],'Muertes ACUM'!$B$4:$B$677,$B6)</f>
        <v>15</v>
      </c>
      <c r="J6">
        <f>+SUMIFS(Muertes_PN_ACUM[10-06-2020],'Muertes ACUM'!$B$4:$B$677,$B6)</f>
        <v>15</v>
      </c>
      <c r="K6">
        <f>+SUMIFS(Muertes_PN_ACUM[11-06-2020],'Muertes ACUM'!$B$4:$B$677,$B6)</f>
        <v>14</v>
      </c>
    </row>
    <row r="7" spans="1:91">
      <c r="A7">
        <v>4</v>
      </c>
      <c r="B7" s="2" t="s">
        <v>154</v>
      </c>
      <c r="C7">
        <f>+SUMIFS(Muertes_PN_ACUM[03-06-2020],'Muertes ACUM'!$B$4:$B$677,$B7)</f>
        <v>8</v>
      </c>
      <c r="D7">
        <f>+SUMIFS(Muertes_PN_ACUM[04-06-2020],'Muertes ACUM'!$B$4:$B$677,$B7)</f>
        <v>8</v>
      </c>
      <c r="E7">
        <f>+SUMIFS(Muertes_PN_ACUM[5/6/2020],'Muertes ACUM'!$B$4:$B$677,$B7)</f>
        <v>9</v>
      </c>
      <c r="F7">
        <f>+SUMIFS(Muertes_PN_ACUM[6/6/2020],'Muertes ACUM'!$B$4:$B$677,$B7)</f>
        <v>9</v>
      </c>
      <c r="G7">
        <f>+SUMIFS(Muertes_PN_ACUM[07-06-2020],'Muertes ACUM'!$B$4:$B$677,$B7)</f>
        <v>9</v>
      </c>
      <c r="H7">
        <f>+SUMIFS(Muertes_PN_ACUM[08-06-2020],'Muertes ACUM'!$B$4:$B$677,$B7)</f>
        <v>9</v>
      </c>
      <c r="I7">
        <f>+SUMIFS(Muertes_PN_ACUM[09-06-2020],'Muertes ACUM'!$B$4:$B$677,$B7)</f>
        <v>12</v>
      </c>
      <c r="J7">
        <f>+SUMIFS(Muertes_PN_ACUM[10-06-2020],'Muertes ACUM'!$B$4:$B$677,$B7)</f>
        <v>12</v>
      </c>
      <c r="K7">
        <f>+SUMIFS(Muertes_PN_ACUM[11-06-2020],'Muertes ACUM'!$B$4:$B$677,$B7)</f>
        <v>15</v>
      </c>
    </row>
    <row r="8" spans="1:91">
      <c r="A8">
        <v>5</v>
      </c>
      <c r="B8" s="2" t="s">
        <v>151</v>
      </c>
      <c r="C8">
        <f>+SUMIFS(Muertes_PN_ACUM[03-06-2020],'Muertes ACUM'!$B$4:$B$677,$B8)</f>
        <v>3</v>
      </c>
      <c r="D8">
        <f>+SUMIFS(Muertes_PN_ACUM[04-06-2020],'Muertes ACUM'!$B$4:$B$677,$B8)</f>
        <v>3</v>
      </c>
      <c r="E8">
        <f>+SUMIFS(Muertes_PN_ACUM[5/6/2020],'Muertes ACUM'!$B$4:$B$677,$B8)</f>
        <v>3</v>
      </c>
      <c r="F8">
        <f>+SUMIFS(Muertes_PN_ACUM[6/6/2020],'Muertes ACUM'!$B$4:$B$677,$B8)</f>
        <v>3</v>
      </c>
      <c r="G8">
        <f>+SUMIFS(Muertes_PN_ACUM[07-06-2020],'Muertes ACUM'!$B$4:$B$677,$B8)</f>
        <v>3</v>
      </c>
      <c r="H8">
        <f>+SUMIFS(Muertes_PN_ACUM[08-06-2020],'Muertes ACUM'!$B$4:$B$677,$B8)</f>
        <v>3</v>
      </c>
      <c r="I8">
        <f>+SUMIFS(Muertes_PN_ACUM[09-06-2020],'Muertes ACUM'!$B$4:$B$677,$B8)</f>
        <v>3</v>
      </c>
      <c r="J8">
        <f>+SUMIFS(Muertes_PN_ACUM[10-06-2020],'Muertes ACUM'!$B$4:$B$677,$B8)</f>
        <v>3</v>
      </c>
      <c r="K8">
        <f>+SUMIFS(Muertes_PN_ACUM[11-06-2020],'Muertes ACUM'!$B$4:$B$677,$B8)</f>
        <v>3</v>
      </c>
    </row>
    <row r="9" spans="1:91">
      <c r="A9">
        <v>6</v>
      </c>
      <c r="B9" s="2" t="s">
        <v>158</v>
      </c>
      <c r="C9">
        <f>+SUMIFS(Muertes_PN_ACUM[03-06-2020],'Muertes ACUM'!$B$4:$B$677,$B9)</f>
        <v>1</v>
      </c>
      <c r="D9">
        <f>+SUMIFS(Muertes_PN_ACUM[04-06-2020],'Muertes ACUM'!$B$4:$B$677,$B9)</f>
        <v>1</v>
      </c>
      <c r="E9">
        <f>+SUMIFS(Muertes_PN_ACUM[5/6/2020],'Muertes ACUM'!$B$4:$B$677,$B9)</f>
        <v>1</v>
      </c>
      <c r="F9">
        <f>+SUMIFS(Muertes_PN_ACUM[6/6/2020],'Muertes ACUM'!$B$4:$B$677,$B9)</f>
        <v>1</v>
      </c>
      <c r="G9">
        <f>+SUMIFS(Muertes_PN_ACUM[07-06-2020],'Muertes ACUM'!$B$4:$B$677,$B9)</f>
        <v>1</v>
      </c>
      <c r="H9">
        <f>+SUMIFS(Muertes_PN_ACUM[08-06-2020],'Muertes ACUM'!$B$4:$B$677,$B9)</f>
        <v>1</v>
      </c>
      <c r="I9">
        <f>+SUMIFS(Muertes_PN_ACUM[09-06-2020],'Muertes ACUM'!$B$4:$B$677,$B9)</f>
        <v>1</v>
      </c>
      <c r="J9">
        <f>+SUMIFS(Muertes_PN_ACUM[10-06-2020],'Muertes ACUM'!$B$4:$B$677,$B9)</f>
        <v>1</v>
      </c>
      <c r="K9">
        <f>+SUMIFS(Muertes_PN_ACUM[11-06-2020],'Muertes ACUM'!$B$4:$B$677,$B9)</f>
        <v>1</v>
      </c>
    </row>
    <row r="10" spans="1:91">
      <c r="A10">
        <v>7</v>
      </c>
      <c r="B10" s="2" t="s">
        <v>268</v>
      </c>
      <c r="C10">
        <f>+SUMIFS(Muertes_PN_ACUM[03-06-2020],'Muertes ACUM'!$B$4:$B$677,$B10)</f>
        <v>1</v>
      </c>
      <c r="D10">
        <f>+SUMIFS(Muertes_PN_ACUM[04-06-2020],'Muertes ACUM'!$B$4:$B$677,$B10)</f>
        <v>1</v>
      </c>
      <c r="E10">
        <f>+SUMIFS(Muertes_PN_ACUM[5/6/2020],'Muertes ACUM'!$B$4:$B$677,$B10)</f>
        <v>1</v>
      </c>
      <c r="F10">
        <f>+SUMIFS(Muertes_PN_ACUM[6/6/2020],'Muertes ACUM'!$B$4:$B$677,$B10)</f>
        <v>1</v>
      </c>
      <c r="G10">
        <f>+SUMIFS(Muertes_PN_ACUM[07-06-2020],'Muertes ACUM'!$B$4:$B$677,$B10)</f>
        <v>1</v>
      </c>
      <c r="H10">
        <f>+SUMIFS(Muertes_PN_ACUM[08-06-2020],'Muertes ACUM'!$B$4:$B$677,$B10)</f>
        <v>1</v>
      </c>
      <c r="I10">
        <f>+SUMIFS(Muertes_PN_ACUM[09-06-2020],'Muertes ACUM'!$B$4:$B$677,$B10)</f>
        <v>1</v>
      </c>
      <c r="J10">
        <f>+SUMIFS(Muertes_PN_ACUM[10-06-2020],'Muertes ACUM'!$B$4:$B$677,$B10)</f>
        <v>1</v>
      </c>
      <c r="K10">
        <f>+SUMIFS(Muertes_PN_ACUM[11-06-2020],'Muertes ACUM'!$B$4:$B$677,$B10)</f>
        <v>1</v>
      </c>
    </row>
    <row r="11" spans="1:91">
      <c r="A11">
        <v>8</v>
      </c>
      <c r="B11" s="2" t="s">
        <v>99</v>
      </c>
      <c r="C11">
        <f>+SUMIFS(Muertes_PN_ACUM[03-06-2020],'Muertes ACUM'!$B$4:$B$677,$B11)</f>
        <v>210</v>
      </c>
      <c r="D11">
        <f>+SUMIFS(Muertes_PN_ACUM[04-06-2020],'Muertes ACUM'!$B$4:$B$677,$B11)</f>
        <v>221</v>
      </c>
      <c r="E11">
        <f>+SUMIFS(Muertes_PN_ACUM[5/6/2020],'Muertes ACUM'!$B$4:$B$677,$B11)</f>
        <v>232</v>
      </c>
      <c r="F11">
        <f>+SUMIFS(Muertes_PN_ACUM[6/6/2020],'Muertes ACUM'!$B$4:$B$677,$B11)</f>
        <v>232</v>
      </c>
      <c r="G11">
        <f>+SUMIFS(Muertes_PN_ACUM[07-06-2020],'Muertes ACUM'!$B$4:$B$677,$B11)</f>
        <v>232</v>
      </c>
      <c r="H11">
        <f>+SUMIFS(Muertes_PN_ACUM[08-06-2020],'Muertes ACUM'!$B$4:$B$677,$B11)</f>
        <v>232</v>
      </c>
      <c r="I11">
        <f>+SUMIFS(Muertes_PN_ACUM[09-06-2020],'Muertes ACUM'!$B$4:$B$677,$B11)</f>
        <v>251</v>
      </c>
      <c r="J11">
        <f>+SUMIFS(Muertes_PN_ACUM[10-06-2020],'Muertes ACUM'!$B$4:$B$677,$B11)</f>
        <v>251</v>
      </c>
      <c r="K11">
        <f>+SUMIFS(Muertes_PN_ACUM[11-06-2020],'Muertes ACUM'!$B$4:$B$677,$B11)</f>
        <v>261</v>
      </c>
    </row>
    <row r="12" spans="1:91">
      <c r="A12">
        <v>9</v>
      </c>
      <c r="B12" s="2" t="s">
        <v>114</v>
      </c>
      <c r="C12">
        <f>+SUMIFS(Muertes_PN_ACUM[03-06-2020],'Muertes ACUM'!$B$4:$B$677,$B12)</f>
        <v>7</v>
      </c>
      <c r="D12">
        <f>+SUMIFS(Muertes_PN_ACUM[04-06-2020],'Muertes ACUM'!$B$4:$B$677,$B12)</f>
        <v>7</v>
      </c>
      <c r="E12">
        <f>+SUMIFS(Muertes_PN_ACUM[5/6/2020],'Muertes ACUM'!$B$4:$B$677,$B12)</f>
        <v>7</v>
      </c>
      <c r="F12">
        <f>+SUMIFS(Muertes_PN_ACUM[6/6/2020],'Muertes ACUM'!$B$4:$B$677,$B12)</f>
        <v>7</v>
      </c>
      <c r="G12">
        <f>+SUMIFS(Muertes_PN_ACUM[07-06-2020],'Muertes ACUM'!$B$4:$B$677,$B12)</f>
        <v>7</v>
      </c>
      <c r="H12">
        <f>+SUMIFS(Muertes_PN_ACUM[08-06-2020],'Muertes ACUM'!$B$4:$B$677,$B12)</f>
        <v>7</v>
      </c>
      <c r="I12">
        <f>+SUMIFS(Muertes_PN_ACUM[09-06-2020],'Muertes ACUM'!$B$4:$B$677,$B12)</f>
        <v>7</v>
      </c>
      <c r="J12">
        <f>+SUMIFS(Muertes_PN_ACUM[10-06-2020],'Muertes ACUM'!$B$4:$B$677,$B12)</f>
        <v>7</v>
      </c>
      <c r="K12">
        <f>+SUMIFS(Muertes_PN_ACUM[11-06-2020],'Muertes ACUM'!$B$4:$B$677,$B12)</f>
        <v>7</v>
      </c>
    </row>
    <row r="13" spans="1:91">
      <c r="A13">
        <v>10</v>
      </c>
      <c r="B13" s="2" t="s">
        <v>149</v>
      </c>
      <c r="C13">
        <f>+SUMIFS(Muertes_PN_ACUM[03-06-2020],'Muertes ACUM'!$B$4:$B$677,$B13)</f>
        <v>16</v>
      </c>
      <c r="D13">
        <f>+SUMIFS(Muertes_PN_ACUM[04-06-2020],'Muertes ACUM'!$B$4:$B$677,$B13)</f>
        <v>16</v>
      </c>
      <c r="E13">
        <f>+SUMIFS(Muertes_PN_ACUM[5/6/2020],'Muertes ACUM'!$B$4:$B$677,$B13)</f>
        <v>16</v>
      </c>
      <c r="F13">
        <f>+SUMIFS(Muertes_PN_ACUM[6/6/2020],'Muertes ACUM'!$B$4:$B$677,$B13)</f>
        <v>16</v>
      </c>
      <c r="G13">
        <f>+SUMIFS(Muertes_PN_ACUM[07-06-2020],'Muertes ACUM'!$B$4:$B$677,$B13)</f>
        <v>16</v>
      </c>
      <c r="H13">
        <f>+SUMIFS(Muertes_PN_ACUM[08-06-2020],'Muertes ACUM'!$B$4:$B$677,$B13)</f>
        <v>16</v>
      </c>
      <c r="I13">
        <f>+SUMIFS(Muertes_PN_ACUM[09-06-2020],'Muertes ACUM'!$B$4:$B$677,$B13)</f>
        <v>17</v>
      </c>
      <c r="J13">
        <f>+SUMIFS(Muertes_PN_ACUM[10-06-2020],'Muertes ACUM'!$B$4:$B$677,$B13)</f>
        <v>17</v>
      </c>
      <c r="K13">
        <f>+SUMIFS(Muertes_PN_ACUM[11-06-2020],'Muertes ACUM'!$B$4:$B$677,$B13)</f>
        <v>17</v>
      </c>
    </row>
    <row r="14" spans="1:91" ht="24">
      <c r="A14">
        <v>11</v>
      </c>
      <c r="B14" s="2" t="s">
        <v>188</v>
      </c>
      <c r="C14">
        <f>+SUMIFS(Muertes_PN_ACUM[03-06-2020],'Muertes ACUM'!$B$4:$B$677,$B14)</f>
        <v>0</v>
      </c>
      <c r="D14">
        <f>+SUMIFS(Muertes_PN_ACUM[04-06-2020],'Muertes ACUM'!$B$4:$B$677,$B14)</f>
        <v>0</v>
      </c>
      <c r="E14">
        <f>+SUMIFS(Muertes_PN_ACUM[5/6/2020],'Muertes ACUM'!$B$4:$B$677,$B14)</f>
        <v>0</v>
      </c>
      <c r="F14">
        <f>+SUMIFS(Muertes_PN_ACUM[6/6/2020],'Muertes ACUM'!$B$4:$B$677,$B14)</f>
        <v>0</v>
      </c>
      <c r="G14">
        <f>+SUMIFS(Muertes_PN_ACUM[07-06-2020],'Muertes ACUM'!$B$4:$B$677,$B14)</f>
        <v>0</v>
      </c>
      <c r="H14">
        <f>+SUMIFS(Muertes_PN_ACUM[08-06-2020],'Muertes ACUM'!$B$4:$B$677,$B14)</f>
        <v>0</v>
      </c>
      <c r="I14">
        <f>+SUMIFS(Muertes_PN_ACUM[09-06-2020],'Muertes ACUM'!$B$4:$B$677,$B14)</f>
        <v>1</v>
      </c>
      <c r="J14">
        <f>+SUMIFS(Muertes_PN_ACUM[10-06-2020],'Muertes ACUM'!$B$4:$B$677,$B14)</f>
        <v>1</v>
      </c>
      <c r="K14">
        <f>+SUMIFS(Muertes_PN_ACUM[11-06-2020],'Muertes ACUM'!$B$4:$B$677,$B14)</f>
        <v>1</v>
      </c>
    </row>
    <row r="15" spans="1:91">
      <c r="A15">
        <v>12</v>
      </c>
      <c r="B15" s="2" t="s">
        <v>191</v>
      </c>
      <c r="C15">
        <f>+SUMIFS(Muertes_PN_ACUM[03-06-2020],'Muertes ACUM'!$B$4:$B$677,$B15)</f>
        <v>2</v>
      </c>
      <c r="D15">
        <f>+SUMIFS(Muertes_PN_ACUM[04-06-2020],'Muertes ACUM'!$B$4:$B$677,$B15)</f>
        <v>2</v>
      </c>
      <c r="E15">
        <f>+SUMIFS(Muertes_PN_ACUM[5/6/2020],'Muertes ACUM'!$B$4:$B$677,$B15)</f>
        <v>2</v>
      </c>
      <c r="F15">
        <f>+SUMIFS(Muertes_PN_ACUM[6/6/2020],'Muertes ACUM'!$B$4:$B$677,$B15)</f>
        <v>2</v>
      </c>
      <c r="G15">
        <f>+SUMIFS(Muertes_PN_ACUM[07-06-2020],'Muertes ACUM'!$B$4:$B$677,$B15)</f>
        <v>2</v>
      </c>
      <c r="H15">
        <f>+SUMIFS(Muertes_PN_ACUM[08-06-2020],'Muertes ACUM'!$B$4:$B$677,$B15)</f>
        <v>2</v>
      </c>
      <c r="I15">
        <f>+SUMIFS(Muertes_PN_ACUM[09-06-2020],'Muertes ACUM'!$B$4:$B$677,$B15)</f>
        <v>2</v>
      </c>
      <c r="J15">
        <f>+SUMIFS(Muertes_PN_ACUM[10-06-2020],'Muertes ACUM'!$B$4:$B$677,$B15)</f>
        <v>2</v>
      </c>
      <c r="K15">
        <f>+SUMIFS(Muertes_PN_ACUM[11-06-2020],'Muertes ACUM'!$B$4:$B$677,$B15)</f>
        <v>3</v>
      </c>
    </row>
    <row r="16" spans="1:91">
      <c r="A16">
        <v>13</v>
      </c>
      <c r="B16" s="2" t="s">
        <v>102</v>
      </c>
      <c r="C16">
        <f>+SUMIFS(Muertes_PN_ACUM[03-06-2020],'Muertes ACUM'!$B$4:$B$677,$B16)</f>
        <v>79</v>
      </c>
      <c r="D16">
        <f>+SUMIFS(Muertes_PN_ACUM[04-06-2020],'Muertes ACUM'!$B$4:$B$677,$B16)</f>
        <v>80</v>
      </c>
      <c r="E16">
        <f>+SUMIFS(Muertes_PN_ACUM[5/6/2020],'Muertes ACUM'!$B$4:$B$677,$B16)</f>
        <v>81</v>
      </c>
      <c r="F16">
        <f>+SUMIFS(Muertes_PN_ACUM[6/6/2020],'Muertes ACUM'!$B$4:$B$677,$B16)</f>
        <v>81</v>
      </c>
      <c r="G16">
        <f>+SUMIFS(Muertes_PN_ACUM[07-06-2020],'Muertes ACUM'!$B$4:$B$677,$B16)</f>
        <v>81</v>
      </c>
      <c r="H16">
        <f>+SUMIFS(Muertes_PN_ACUM[08-06-2020],'Muertes ACUM'!$B$4:$B$677,$B16)</f>
        <v>81</v>
      </c>
      <c r="I16">
        <f>+SUMIFS(Muertes_PN_ACUM[09-06-2020],'Muertes ACUM'!$B$4:$B$677,$B16)</f>
        <v>87</v>
      </c>
      <c r="J16">
        <f>+SUMIFS(Muertes_PN_ACUM[10-06-2020],'Muertes ACUM'!$B$4:$B$677,$B16)</f>
        <v>87</v>
      </c>
      <c r="K16">
        <f>+SUMIFS(Muertes_PN_ACUM[11-06-2020],'Muertes ACUM'!$B$4:$B$677,$B16)</f>
        <v>89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883-19D5-4D5D-848C-43412B86FBCE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K4" sqref="K4"/>
      <selection pane="bottomLeft" activeCell="G23" sqref="G23"/>
      <selection pane="topRight" activeCell="G23" sqref="G23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SUM(CasosAC_PROV_PN51112[43985])</f>
        <v>8782</v>
      </c>
      <c r="D2" s="3">
        <f>SUM(CasosAC_PROV_PN51112[43986])</f>
        <v>9168</v>
      </c>
      <c r="E2" s="3">
        <f>SUM(CasosAC_PROV_PN51112[43987])</f>
        <v>9283</v>
      </c>
      <c r="F2" s="3">
        <f>SUM(F4:F16)</f>
        <v>9283</v>
      </c>
      <c r="G2" s="3">
        <f t="shared" ref="G2:BR2" si="0">SUM(G4:G16)</f>
        <v>9542</v>
      </c>
      <c r="H2" s="3">
        <f t="shared" si="0"/>
        <v>9542</v>
      </c>
      <c r="I2" s="3">
        <f t="shared" si="0"/>
        <v>10438</v>
      </c>
      <c r="J2" s="3">
        <f t="shared" si="0"/>
        <v>10438</v>
      </c>
      <c r="K2" s="3">
        <f t="shared" si="0"/>
        <v>10985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785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  <c r="K3" s="7" t="s">
        <v>98</v>
      </c>
    </row>
    <row r="4" spans="1:91">
      <c r="A4">
        <v>1</v>
      </c>
      <c r="B4" s="2" t="s">
        <v>163</v>
      </c>
      <c r="C4">
        <f>+SUMIFS(Recupera_PN_ACUM[03-06-2020],'Recuperados ACUM'!$B$4:$B$677,$B4)</f>
        <v>72</v>
      </c>
      <c r="D4">
        <f>+SUMIFS(Recupera_PN_ACUM[04-06-2020],'Recuperados ACUM'!$B$4:$B$677,$B4)</f>
        <v>73</v>
      </c>
      <c r="E4">
        <f>+SUMIFS(Recupera_PN_ACUM[5/6/2020],'Recuperados ACUM'!$B$4:$B$677,$B4)</f>
        <v>83</v>
      </c>
      <c r="F4">
        <f>+SUMIFS(Recupera_PN_ACUM[6/6/2020],'Recuperados ACUM'!$B$4:$B$677,$B4)</f>
        <v>83</v>
      </c>
      <c r="G4">
        <f>+SUMIFS(Recupera_PN_ACUM[07-06-2020],'Recuperados ACUM'!$B$4:$B$677,$B4)</f>
        <v>83</v>
      </c>
      <c r="H4">
        <f>+SUMIFS(Recupera_PN_ACUM[08-06-2020],'Recuperados ACUM'!$B$4:$B$677,$B4)</f>
        <v>83</v>
      </c>
      <c r="I4">
        <f>+SUMIFS(Recupera_PN_ACUM[09-06-2020],'Recuperados ACUM'!$B$4:$B$677,$B4)</f>
        <v>106</v>
      </c>
      <c r="J4">
        <f>+SUMIFS(Recupera_PN_ACUM[10-06-2020],'Recuperados ACUM'!$B$4:$B$677,$B4)</f>
        <v>106</v>
      </c>
      <c r="K4">
        <f>+SUMIFS(Recupera_PN_ACUM[11-06-2020],'Recuperados ACUM'!$B$4:$B$677,$B4)</f>
        <v>116</v>
      </c>
    </row>
    <row r="5" spans="1:91">
      <c r="A5">
        <v>2</v>
      </c>
      <c r="B5" s="2" t="s">
        <v>212</v>
      </c>
      <c r="C5">
        <f>+SUMIFS(Recupera_PN_ACUM[03-06-2020],'Recuperados ACUM'!$B$4:$B$677,$B5)</f>
        <v>85</v>
      </c>
      <c r="D5">
        <f>+SUMIFS(Recupera_PN_ACUM[04-06-2020],'Recuperados ACUM'!$B$4:$B$677,$B5)</f>
        <v>85</v>
      </c>
      <c r="E5">
        <f>+SUMIFS(Recupera_PN_ACUM[5/6/2020],'Recuperados ACUM'!$B$4:$B$677,$B5)</f>
        <v>85</v>
      </c>
      <c r="F5">
        <f>+SUMIFS(Recupera_PN_ACUM[6/6/2020],'Recuperados ACUM'!$B$4:$B$677,$B5)</f>
        <v>85</v>
      </c>
      <c r="G5">
        <f>+SUMIFS(Recupera_PN_ACUM[07-06-2020],'Recuperados ACUM'!$B$4:$B$677,$B5)</f>
        <v>85</v>
      </c>
      <c r="H5">
        <f>+SUMIFS(Recupera_PN_ACUM[08-06-2020],'Recuperados ACUM'!$B$4:$B$677,$B5)</f>
        <v>85</v>
      </c>
      <c r="I5">
        <f>+SUMIFS(Recupera_PN_ACUM[09-06-2020],'Recuperados ACUM'!$B$4:$B$677,$B5)</f>
        <v>86</v>
      </c>
      <c r="J5">
        <f>+SUMIFS(Recupera_PN_ACUM[10-06-2020],'Recuperados ACUM'!$B$4:$B$677,$B5)</f>
        <v>86</v>
      </c>
      <c r="K5">
        <f>+SUMIFS(Recupera_PN_ACUM[11-06-2020],'Recuperados ACUM'!$B$4:$B$677,$B5)</f>
        <v>98</v>
      </c>
    </row>
    <row r="6" spans="1:91">
      <c r="A6">
        <v>3</v>
      </c>
      <c r="B6" s="2" t="s">
        <v>144</v>
      </c>
      <c r="C6">
        <f>+SUMIFS(Recupera_PN_ACUM[03-06-2020],'Recuperados ACUM'!$B$4:$B$677,$B6)</f>
        <v>346</v>
      </c>
      <c r="D6">
        <f>+SUMIFS(Recupera_PN_ACUM[04-06-2020],'Recuperados ACUM'!$B$4:$B$677,$B6)</f>
        <v>349</v>
      </c>
      <c r="E6">
        <f>+SUMIFS(Recupera_PN_ACUM[5/6/2020],'Recuperados ACUM'!$B$4:$B$677,$B6)</f>
        <v>350</v>
      </c>
      <c r="F6">
        <f>+SUMIFS(Recupera_PN_ACUM[6/6/2020],'Recuperados ACUM'!$B$4:$B$677,$B6)</f>
        <v>350</v>
      </c>
      <c r="G6">
        <f>+SUMIFS(Recupera_PN_ACUM[07-06-2020],'Recuperados ACUM'!$B$4:$B$677,$B6)</f>
        <v>350</v>
      </c>
      <c r="H6">
        <f>+SUMIFS(Recupera_PN_ACUM[08-06-2020],'Recuperados ACUM'!$B$4:$B$677,$B6)</f>
        <v>350</v>
      </c>
      <c r="I6">
        <f>+SUMIFS(Recupera_PN_ACUM[09-06-2020],'Recuperados ACUM'!$B$4:$B$677,$B6)</f>
        <v>367</v>
      </c>
      <c r="J6">
        <f>+SUMIFS(Recupera_PN_ACUM[10-06-2020],'Recuperados ACUM'!$B$4:$B$677,$B6)</f>
        <v>367</v>
      </c>
      <c r="K6">
        <f>+SUMIFS(Recupera_PN_ACUM[11-06-2020],'Recuperados ACUM'!$B$4:$B$677,$B6)</f>
        <v>378</v>
      </c>
    </row>
    <row r="7" spans="1:91">
      <c r="A7">
        <v>4</v>
      </c>
      <c r="B7" s="2" t="s">
        <v>154</v>
      </c>
      <c r="C7">
        <f>+SUMIFS(Recupera_PN_ACUM[03-06-2020],'Recuperados ACUM'!$B$4:$B$677,$B7)</f>
        <v>241</v>
      </c>
      <c r="D7">
        <f>+SUMIFS(Recupera_PN_ACUM[04-06-2020],'Recuperados ACUM'!$B$4:$B$677,$B7)</f>
        <v>245</v>
      </c>
      <c r="E7">
        <f>+SUMIFS(Recupera_PN_ACUM[5/6/2020],'Recuperados ACUM'!$B$4:$B$677,$B7)</f>
        <v>255</v>
      </c>
      <c r="F7">
        <f>+SUMIFS(Recupera_PN_ACUM[6/6/2020],'Recuperados ACUM'!$B$4:$B$677,$B7)</f>
        <v>255</v>
      </c>
      <c r="G7">
        <f>+SUMIFS(Recupera_PN_ACUM[07-06-2020],'Recuperados ACUM'!$B$4:$B$677,$B7)</f>
        <v>256</v>
      </c>
      <c r="H7">
        <f>+SUMIFS(Recupera_PN_ACUM[08-06-2020],'Recuperados ACUM'!$B$4:$B$677,$B7)</f>
        <v>256</v>
      </c>
      <c r="I7">
        <f>+SUMIFS(Recupera_PN_ACUM[09-06-2020],'Recuperados ACUM'!$B$4:$B$677,$B7)</f>
        <v>271</v>
      </c>
      <c r="J7">
        <f>+SUMIFS(Recupera_PN_ACUM[10-06-2020],'Recuperados ACUM'!$B$4:$B$677,$B7)</f>
        <v>271</v>
      </c>
      <c r="K7">
        <f>+SUMIFS(Recupera_PN_ACUM[11-06-2020],'Recuperados ACUM'!$B$4:$B$677,$B7)</f>
        <v>279</v>
      </c>
    </row>
    <row r="8" spans="1:91">
      <c r="A8">
        <v>5</v>
      </c>
      <c r="B8" s="2" t="s">
        <v>151</v>
      </c>
      <c r="C8">
        <f>+SUMIFS(Recupera_PN_ACUM[03-06-2020],'Recuperados ACUM'!$B$4:$B$677,$B8)</f>
        <v>162</v>
      </c>
      <c r="D8">
        <f>+SUMIFS(Recupera_PN_ACUM[04-06-2020],'Recuperados ACUM'!$B$4:$B$677,$B8)</f>
        <v>162</v>
      </c>
      <c r="E8">
        <f>+SUMIFS(Recupera_PN_ACUM[5/6/2020],'Recuperados ACUM'!$B$4:$B$677,$B8)</f>
        <v>162</v>
      </c>
      <c r="F8">
        <f>+SUMIFS(Recupera_PN_ACUM[6/6/2020],'Recuperados ACUM'!$B$4:$B$677,$B8)</f>
        <v>162</v>
      </c>
      <c r="G8">
        <f>+SUMIFS(Recupera_PN_ACUM[07-06-2020],'Recuperados ACUM'!$B$4:$B$677,$B8)</f>
        <v>162</v>
      </c>
      <c r="H8">
        <f>+SUMIFS(Recupera_PN_ACUM[08-06-2020],'Recuperados ACUM'!$B$4:$B$677,$B8)</f>
        <v>162</v>
      </c>
      <c r="I8">
        <f>+SUMIFS(Recupera_PN_ACUM[09-06-2020],'Recuperados ACUM'!$B$4:$B$677,$B8)</f>
        <v>166</v>
      </c>
      <c r="J8">
        <f>+SUMIFS(Recupera_PN_ACUM[10-06-2020],'Recuperados ACUM'!$B$4:$B$677,$B8)</f>
        <v>166</v>
      </c>
      <c r="K8">
        <f>+SUMIFS(Recupera_PN_ACUM[11-06-2020],'Recuperados ACUM'!$B$4:$B$677,$B8)</f>
        <v>167</v>
      </c>
    </row>
    <row r="9" spans="1:91">
      <c r="A9">
        <v>6</v>
      </c>
      <c r="B9" s="2" t="s">
        <v>158</v>
      </c>
      <c r="C9">
        <f>+SUMIFS(Recupera_PN_ACUM[03-06-2020],'Recuperados ACUM'!$B$4:$B$677,$B9)</f>
        <v>16</v>
      </c>
      <c r="D9">
        <f>+SUMIFS(Recupera_PN_ACUM[04-06-2020],'Recuperados ACUM'!$B$4:$B$677,$B9)</f>
        <v>16</v>
      </c>
      <c r="E9">
        <f>+SUMIFS(Recupera_PN_ACUM[5/6/2020],'Recuperados ACUM'!$B$4:$B$677,$B9)</f>
        <v>16</v>
      </c>
      <c r="F9">
        <f>+SUMIFS(Recupera_PN_ACUM[6/6/2020],'Recuperados ACUM'!$B$4:$B$677,$B9)</f>
        <v>16</v>
      </c>
      <c r="G9">
        <f>+SUMIFS(Recupera_PN_ACUM[07-06-2020],'Recuperados ACUM'!$B$4:$B$677,$B9)</f>
        <v>16</v>
      </c>
      <c r="H9">
        <f>+SUMIFS(Recupera_PN_ACUM[08-06-2020],'Recuperados ACUM'!$B$4:$B$677,$B9)</f>
        <v>16</v>
      </c>
      <c r="I9">
        <f>+SUMIFS(Recupera_PN_ACUM[09-06-2020],'Recuperados ACUM'!$B$4:$B$677,$B9)</f>
        <v>18</v>
      </c>
      <c r="J9">
        <f>+SUMIFS(Recupera_PN_ACUM[10-06-2020],'Recuperados ACUM'!$B$4:$B$677,$B9)</f>
        <v>18</v>
      </c>
      <c r="K9">
        <f>+SUMIFS(Recupera_PN_ACUM[11-06-2020],'Recuperados ACUM'!$B$4:$B$677,$B9)</f>
        <v>18</v>
      </c>
    </row>
    <row r="10" spans="1:91">
      <c r="A10">
        <v>7</v>
      </c>
      <c r="B10" s="2" t="s">
        <v>268</v>
      </c>
      <c r="C10">
        <f>+SUMIFS(Recupera_PN_ACUM[03-06-2020],'Recuperados ACUM'!$B$4:$B$677,$B10)</f>
        <v>15</v>
      </c>
      <c r="D10">
        <f>+SUMIFS(Recupera_PN_ACUM[04-06-2020],'Recuperados ACUM'!$B$4:$B$677,$B10)</f>
        <v>15</v>
      </c>
      <c r="E10">
        <f>+SUMIFS(Recupera_PN_ACUM[5/6/2020],'Recuperados ACUM'!$B$4:$B$677,$B10)</f>
        <v>15</v>
      </c>
      <c r="F10">
        <f>+SUMIFS(Recupera_PN_ACUM[6/6/2020],'Recuperados ACUM'!$B$4:$B$677,$B10)</f>
        <v>15</v>
      </c>
      <c r="G10">
        <f>+SUMIFS(Recupera_PN_ACUM[07-06-2020],'Recuperados ACUM'!$B$4:$B$677,$B10)</f>
        <v>15</v>
      </c>
      <c r="H10">
        <f>+SUMIFS(Recupera_PN_ACUM[08-06-2020],'Recuperados ACUM'!$B$4:$B$677,$B10)</f>
        <v>15</v>
      </c>
      <c r="I10">
        <f>+SUMIFS(Recupera_PN_ACUM[09-06-2020],'Recuperados ACUM'!$B$4:$B$677,$B10)</f>
        <v>15</v>
      </c>
      <c r="J10">
        <f>+SUMIFS(Recupera_PN_ACUM[10-06-2020],'Recuperados ACUM'!$B$4:$B$677,$B10)</f>
        <v>15</v>
      </c>
      <c r="K10">
        <f>+SUMIFS(Recupera_PN_ACUM[11-06-2020],'Recuperados ACUM'!$B$4:$B$677,$B10)</f>
        <v>15</v>
      </c>
    </row>
    <row r="11" spans="1:91">
      <c r="A11">
        <v>8</v>
      </c>
      <c r="B11" s="2" t="s">
        <v>99</v>
      </c>
      <c r="C11">
        <f>+SUMIFS(Recupera_PN_ACUM[03-06-2020],'Recuperados ACUM'!$B$4:$B$677,$B11)</f>
        <v>5219</v>
      </c>
      <c r="D11">
        <f>+SUMIFS(Recupera_PN_ACUM[04-06-2020],'Recuperados ACUM'!$B$4:$B$677,$B11)</f>
        <v>5588</v>
      </c>
      <c r="E11">
        <f>+SUMIFS(Recupera_PN_ACUM[5/6/2020],'Recuperados ACUM'!$B$4:$B$677,$B11)</f>
        <v>5645</v>
      </c>
      <c r="F11">
        <f>+SUMIFS(Recupera_PN_ACUM[6/6/2020],'Recuperados ACUM'!$B$4:$B$677,$B11)</f>
        <v>5645</v>
      </c>
      <c r="G11">
        <f>+SUMIFS(Recupera_PN_ACUM[07-06-2020],'Recuperados ACUM'!$B$4:$B$677,$B11)</f>
        <v>5903</v>
      </c>
      <c r="H11">
        <f>+SUMIFS(Recupera_PN_ACUM[08-06-2020],'Recuperados ACUM'!$B$4:$B$677,$B11)</f>
        <v>5903</v>
      </c>
      <c r="I11">
        <f>+SUMIFS(Recupera_PN_ACUM[09-06-2020],'Recuperados ACUM'!$B$4:$B$677,$B11)</f>
        <v>6330</v>
      </c>
      <c r="J11">
        <f>+SUMIFS(Recupera_PN_ACUM[10-06-2020],'Recuperados ACUM'!$B$4:$B$677,$B11)</f>
        <v>6330</v>
      </c>
      <c r="K11">
        <f>+SUMIFS(Recupera_PN_ACUM[11-06-2020],'Recuperados ACUM'!$B$4:$B$677,$B11)</f>
        <v>6663</v>
      </c>
    </row>
    <row r="12" spans="1:91">
      <c r="A12">
        <v>9</v>
      </c>
      <c r="B12" s="2" t="s">
        <v>114</v>
      </c>
      <c r="C12">
        <f>+SUMIFS(Recupera_PN_ACUM[03-06-2020],'Recuperados ACUM'!$B$4:$B$677,$B12)</f>
        <v>361</v>
      </c>
      <c r="D12">
        <f>+SUMIFS(Recupera_PN_ACUM[04-06-2020],'Recuperados ACUM'!$B$4:$B$677,$B12)</f>
        <v>361</v>
      </c>
      <c r="E12">
        <f>+SUMIFS(Recupera_PN_ACUM[5/6/2020],'Recuperados ACUM'!$B$4:$B$677,$B12)</f>
        <v>371</v>
      </c>
      <c r="F12">
        <f>+SUMIFS(Recupera_PN_ACUM[6/6/2020],'Recuperados ACUM'!$B$4:$B$677,$B12)</f>
        <v>371</v>
      </c>
      <c r="G12">
        <f>+SUMIFS(Recupera_PN_ACUM[07-06-2020],'Recuperados ACUM'!$B$4:$B$677,$B12)</f>
        <v>371</v>
      </c>
      <c r="H12">
        <f>+SUMIFS(Recupera_PN_ACUM[08-06-2020],'Recuperados ACUM'!$B$4:$B$677,$B12)</f>
        <v>371</v>
      </c>
      <c r="I12">
        <f>+SUMIFS(Recupera_PN_ACUM[09-06-2020],'Recuperados ACUM'!$B$4:$B$677,$B12)</f>
        <v>550</v>
      </c>
      <c r="J12">
        <f>+SUMIFS(Recupera_PN_ACUM[10-06-2020],'Recuperados ACUM'!$B$4:$B$677,$B12)</f>
        <v>550</v>
      </c>
      <c r="K12">
        <f>+SUMIFS(Recupera_PN_ACUM[11-06-2020],'Recuperados ACUM'!$B$4:$B$677,$B12)</f>
        <v>608</v>
      </c>
    </row>
    <row r="13" spans="1:91">
      <c r="A13">
        <v>10</v>
      </c>
      <c r="B13" s="2" t="s">
        <v>149</v>
      </c>
      <c r="C13">
        <f>+SUMIFS(Recupera_PN_ACUM[03-06-2020],'Recuperados ACUM'!$B$4:$B$677,$B13)</f>
        <v>202</v>
      </c>
      <c r="D13">
        <f>+SUMIFS(Recupera_PN_ACUM[04-06-2020],'Recuperados ACUM'!$B$4:$B$677,$B13)</f>
        <v>202</v>
      </c>
      <c r="E13">
        <f>+SUMIFS(Recupera_PN_ACUM[5/6/2020],'Recuperados ACUM'!$B$4:$B$677,$B13)</f>
        <v>202</v>
      </c>
      <c r="F13">
        <f>+SUMIFS(Recupera_PN_ACUM[6/6/2020],'Recuperados ACUM'!$B$4:$B$677,$B13)</f>
        <v>202</v>
      </c>
      <c r="G13">
        <f>+SUMIFS(Recupera_PN_ACUM[07-06-2020],'Recuperados ACUM'!$B$4:$B$677,$B13)</f>
        <v>202</v>
      </c>
      <c r="H13">
        <f>+SUMIFS(Recupera_PN_ACUM[08-06-2020],'Recuperados ACUM'!$B$4:$B$677,$B13)</f>
        <v>202</v>
      </c>
      <c r="I13">
        <f>+SUMIFS(Recupera_PN_ACUM[09-06-2020],'Recuperados ACUM'!$B$4:$B$677,$B13)</f>
        <v>205</v>
      </c>
      <c r="J13">
        <f>+SUMIFS(Recupera_PN_ACUM[10-06-2020],'Recuperados ACUM'!$B$4:$B$677,$B13)</f>
        <v>205</v>
      </c>
      <c r="K13">
        <f>+SUMIFS(Recupera_PN_ACUM[11-06-2020],'Recuperados ACUM'!$B$4:$B$677,$B13)</f>
        <v>206</v>
      </c>
    </row>
    <row r="14" spans="1:91" ht="24">
      <c r="A14">
        <v>11</v>
      </c>
      <c r="B14" s="2" t="s">
        <v>188</v>
      </c>
      <c r="C14">
        <f>+SUMIFS(Recupera_PN_ACUM[03-06-2020],'Recuperados ACUM'!$B$4:$B$677,$B14)</f>
        <v>3</v>
      </c>
      <c r="D14">
        <f>+SUMIFS(Recupera_PN_ACUM[04-06-2020],'Recuperados ACUM'!$B$4:$B$677,$B14)</f>
        <v>3</v>
      </c>
      <c r="E14">
        <f>+SUMIFS(Recupera_PN_ACUM[5/6/2020],'Recuperados ACUM'!$B$4:$B$677,$B14)</f>
        <v>3</v>
      </c>
      <c r="F14">
        <f>+SUMIFS(Recupera_PN_ACUM[6/6/2020],'Recuperados ACUM'!$B$4:$B$677,$B14)</f>
        <v>3</v>
      </c>
      <c r="G14">
        <f>+SUMIFS(Recupera_PN_ACUM[07-06-2020],'Recuperados ACUM'!$B$4:$B$677,$B14)</f>
        <v>3</v>
      </c>
      <c r="H14">
        <f>+SUMIFS(Recupera_PN_ACUM[08-06-2020],'Recuperados ACUM'!$B$4:$B$677,$B14)</f>
        <v>3</v>
      </c>
      <c r="I14">
        <f>+SUMIFS(Recupera_PN_ACUM[09-06-2020],'Recuperados ACUM'!$B$4:$B$677,$B14)</f>
        <v>6</v>
      </c>
      <c r="J14">
        <f>+SUMIFS(Recupera_PN_ACUM[10-06-2020],'Recuperados ACUM'!$B$4:$B$677,$B14)</f>
        <v>6</v>
      </c>
      <c r="K14">
        <f>+SUMIFS(Recupera_PN_ACUM[11-06-2020],'Recuperados ACUM'!$B$4:$B$677,$B14)</f>
        <v>6</v>
      </c>
    </row>
    <row r="15" spans="1:91">
      <c r="A15">
        <v>12</v>
      </c>
      <c r="B15" s="2" t="s">
        <v>191</v>
      </c>
      <c r="C15">
        <f>+SUMIFS(Recupera_PN_ACUM[03-06-2020],'Recuperados ACUM'!$B$4:$B$677,$B15)</f>
        <v>30</v>
      </c>
      <c r="D15">
        <f>+SUMIFS(Recupera_PN_ACUM[04-06-2020],'Recuperados ACUM'!$B$4:$B$677,$B15)</f>
        <v>30</v>
      </c>
      <c r="E15">
        <f>+SUMIFS(Recupera_PN_ACUM[5/6/2020],'Recuperados ACUM'!$B$4:$B$677,$B15)</f>
        <v>30</v>
      </c>
      <c r="F15">
        <f>+SUMIFS(Recupera_PN_ACUM[6/6/2020],'Recuperados ACUM'!$B$4:$B$677,$B15)</f>
        <v>30</v>
      </c>
      <c r="G15">
        <f>+SUMIFS(Recupera_PN_ACUM[07-06-2020],'Recuperados ACUM'!$B$4:$B$677,$B15)</f>
        <v>30</v>
      </c>
      <c r="H15">
        <f>+SUMIFS(Recupera_PN_ACUM[08-06-2020],'Recuperados ACUM'!$B$4:$B$677,$B15)</f>
        <v>30</v>
      </c>
      <c r="I15">
        <f>+SUMIFS(Recupera_PN_ACUM[09-06-2020],'Recuperados ACUM'!$B$4:$B$677,$B15)</f>
        <v>75</v>
      </c>
      <c r="J15">
        <f>+SUMIFS(Recupera_PN_ACUM[10-06-2020],'Recuperados ACUM'!$B$4:$B$677,$B15)</f>
        <v>75</v>
      </c>
      <c r="K15">
        <f>+SUMIFS(Recupera_PN_ACUM[11-06-2020],'Recuperados ACUM'!$B$4:$B$677,$B15)</f>
        <v>83</v>
      </c>
    </row>
    <row r="16" spans="1:91">
      <c r="A16">
        <v>13</v>
      </c>
      <c r="B16" s="2" t="s">
        <v>102</v>
      </c>
      <c r="C16">
        <f>+SUMIFS(Recupera_PN_ACUM[03-06-2020],'Recuperados ACUM'!$B$4:$B$677,$B16)</f>
        <v>2030</v>
      </c>
      <c r="D16">
        <f>+SUMIFS(Recupera_PN_ACUM[04-06-2020],'Recuperados ACUM'!$B$4:$B$677,$B16)</f>
        <v>2039</v>
      </c>
      <c r="E16">
        <f>+SUMIFS(Recupera_PN_ACUM[5/6/2020],'Recuperados ACUM'!$B$4:$B$677,$B16)</f>
        <v>2066</v>
      </c>
      <c r="F16">
        <f>+SUMIFS(Recupera_PN_ACUM[6/6/2020],'Recuperados ACUM'!$B$4:$B$677,$B16)</f>
        <v>2066</v>
      </c>
      <c r="G16">
        <f>+SUMIFS(Recupera_PN_ACUM[07-06-2020],'Recuperados ACUM'!$B$4:$B$677,$B16)</f>
        <v>2066</v>
      </c>
      <c r="H16">
        <f>+SUMIFS(Recupera_PN_ACUM[08-06-2020],'Recuperados ACUM'!$B$4:$B$677,$B16)</f>
        <v>2066</v>
      </c>
      <c r="I16">
        <f>+SUMIFS(Recupera_PN_ACUM[09-06-2020],'Recuperados ACUM'!$B$4:$B$677,$B16)</f>
        <v>2243</v>
      </c>
      <c r="J16">
        <f>+SUMIFS(Recupera_PN_ACUM[10-06-2020],'Recuperados ACUM'!$B$4:$B$677,$B16)</f>
        <v>2243</v>
      </c>
      <c r="K16">
        <f>+SUMIFS(Recupera_PN_ACUM[11-06-2020],'Recuperados ACUM'!$B$4:$B$677,$B16)</f>
        <v>2348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N6" sqref="N6"/>
    </sheetView>
  </sheetViews>
  <sheetFormatPr defaultColWidth="11.42578125" defaultRowHeight="1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805</v>
      </c>
      <c r="B10" t="s">
        <v>806</v>
      </c>
      <c r="C10" t="s">
        <v>807</v>
      </c>
      <c r="D10" t="s">
        <v>1</v>
      </c>
      <c r="E10" t="s">
        <v>808</v>
      </c>
      <c r="F10" t="s">
        <v>809</v>
      </c>
      <c r="G10" t="s">
        <v>810</v>
      </c>
      <c r="H10" t="s">
        <v>811</v>
      </c>
      <c r="I10" t="s">
        <v>2</v>
      </c>
      <c r="J10" t="s">
        <v>812</v>
      </c>
      <c r="K10" t="s">
        <v>813</v>
      </c>
      <c r="L10" t="s">
        <v>814</v>
      </c>
      <c r="M10" t="s">
        <v>815</v>
      </c>
      <c r="N10" t="s">
        <v>3</v>
      </c>
      <c r="O10" t="s">
        <v>816</v>
      </c>
      <c r="P10" t="s">
        <v>817</v>
      </c>
      <c r="Q10" t="s">
        <v>818</v>
      </c>
    </row>
    <row r="11" spans="1:17">
      <c r="A11">
        <v>0</v>
      </c>
      <c r="B11" t="str">
        <f t="shared" ref="B11:B74" si="0">+N11</f>
        <v>Bocas del Toro (Cabecera)</v>
      </c>
      <c r="C11">
        <v>1</v>
      </c>
      <c r="D11" t="s">
        <v>163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163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225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si="0"/>
        <v>Bastimentos</v>
      </c>
      <c r="C12">
        <v>1</v>
      </c>
      <c r="D12" t="s">
        <v>163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163</v>
      </c>
      <c r="J12">
        <v>9.2183799743652344</v>
      </c>
      <c r="K12">
        <v>-82.242996215820313</v>
      </c>
      <c r="L12">
        <v>16135</v>
      </c>
      <c r="M12">
        <v>10102</v>
      </c>
      <c r="N12" t="s">
        <v>461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163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163</v>
      </c>
      <c r="J13">
        <v>9.2183799743652344</v>
      </c>
      <c r="K13">
        <v>-82.242996215820313</v>
      </c>
      <c r="L13">
        <v>16135</v>
      </c>
      <c r="M13">
        <v>10103</v>
      </c>
      <c r="N13" t="s">
        <v>489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163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163</v>
      </c>
      <c r="J14">
        <v>9.2183799743652344</v>
      </c>
      <c r="K14">
        <v>-82.242996215820313</v>
      </c>
      <c r="L14">
        <v>16135</v>
      </c>
      <c r="M14">
        <v>10104</v>
      </c>
      <c r="N14" t="s">
        <v>711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163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163</v>
      </c>
      <c r="J15">
        <v>9.2183799743652344</v>
      </c>
      <c r="K15">
        <v>-82.242996215820313</v>
      </c>
      <c r="L15">
        <v>16135</v>
      </c>
      <c r="M15">
        <v>10105</v>
      </c>
      <c r="N15" t="s">
        <v>761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163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164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165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163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164</v>
      </c>
      <c r="J17">
        <v>9.3393001556396484</v>
      </c>
      <c r="K17">
        <v>-82.460800170898438</v>
      </c>
      <c r="L17">
        <v>98310</v>
      </c>
      <c r="M17">
        <v>10203</v>
      </c>
      <c r="N17" t="s">
        <v>255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163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164</v>
      </c>
      <c r="J18">
        <v>9.3393001556396484</v>
      </c>
      <c r="K18">
        <v>-82.460800170898438</v>
      </c>
      <c r="L18">
        <v>98310</v>
      </c>
      <c r="M18">
        <v>10204</v>
      </c>
      <c r="N18" t="s">
        <v>571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163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164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163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164</v>
      </c>
      <c r="J20">
        <v>9.3393001556396484</v>
      </c>
      <c r="K20">
        <v>-82.460800170898438</v>
      </c>
      <c r="L20">
        <v>98310</v>
      </c>
      <c r="M20">
        <v>10207</v>
      </c>
      <c r="N20" t="s">
        <v>348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163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164</v>
      </c>
      <c r="J21">
        <v>9.3393001556396484</v>
      </c>
      <c r="K21">
        <v>-82.460800170898438</v>
      </c>
      <c r="L21">
        <v>98310</v>
      </c>
      <c r="M21">
        <v>10208</v>
      </c>
      <c r="N21" t="s">
        <v>509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163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273</v>
      </c>
      <c r="J22">
        <v>9.3393001556396484</v>
      </c>
      <c r="K22">
        <v>-82.460800170898438</v>
      </c>
      <c r="L22">
        <v>98310</v>
      </c>
      <c r="M22">
        <v>10209</v>
      </c>
      <c r="N22" t="s">
        <v>345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163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164</v>
      </c>
      <c r="J23">
        <v>9.3393001556396484</v>
      </c>
      <c r="K23">
        <v>-82.460800170898438</v>
      </c>
      <c r="L23">
        <v>98310</v>
      </c>
      <c r="M23">
        <v>10210</v>
      </c>
      <c r="N23" t="s">
        <v>637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163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164</v>
      </c>
      <c r="J24">
        <v>9.3393001556396484</v>
      </c>
      <c r="K24">
        <v>-82.460800170898438</v>
      </c>
      <c r="L24">
        <v>98310</v>
      </c>
      <c r="M24">
        <v>10213</v>
      </c>
      <c r="N24" t="s">
        <v>252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163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164</v>
      </c>
      <c r="J25">
        <v>9.3393001556396484</v>
      </c>
      <c r="K25">
        <v>-82.460800170898438</v>
      </c>
      <c r="L25">
        <v>98310</v>
      </c>
      <c r="M25">
        <v>10214</v>
      </c>
      <c r="N25" t="s">
        <v>288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163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164</v>
      </c>
      <c r="J26">
        <v>9.3393001556396484</v>
      </c>
      <c r="K26">
        <v>-82.460800170898438</v>
      </c>
      <c r="L26">
        <v>98310</v>
      </c>
      <c r="M26">
        <v>10215</v>
      </c>
      <c r="N26" t="s">
        <v>240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163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164</v>
      </c>
      <c r="J27">
        <v>9.3393001556396484</v>
      </c>
      <c r="K27">
        <v>-82.460800170898438</v>
      </c>
      <c r="L27">
        <v>98310</v>
      </c>
      <c r="M27">
        <v>10216</v>
      </c>
      <c r="N27" t="s">
        <v>221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163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164</v>
      </c>
      <c r="J28">
        <v>9.3393001556396484</v>
      </c>
      <c r="K28">
        <v>-82.460800170898438</v>
      </c>
      <c r="L28">
        <v>98310</v>
      </c>
      <c r="M28">
        <v>10217</v>
      </c>
      <c r="N28" t="s">
        <v>204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163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167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168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163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167</v>
      </c>
      <c r="J30">
        <v>8.9838895797729492</v>
      </c>
      <c r="K30">
        <v>-82.202201843261719</v>
      </c>
      <c r="L30">
        <v>11016</v>
      </c>
      <c r="M30">
        <v>10302</v>
      </c>
      <c r="N30" t="s">
        <v>209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163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167</v>
      </c>
      <c r="J31">
        <v>8.9838895797729492</v>
      </c>
      <c r="K31">
        <v>-82.202201843261719</v>
      </c>
      <c r="L31">
        <v>11016</v>
      </c>
      <c r="M31">
        <v>10303</v>
      </c>
      <c r="N31" t="s">
        <v>291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163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167</v>
      </c>
      <c r="J32">
        <v>8.9838895797729492</v>
      </c>
      <c r="K32">
        <v>-82.202201843261719</v>
      </c>
      <c r="L32">
        <v>11016</v>
      </c>
      <c r="M32">
        <v>10304</v>
      </c>
      <c r="N32" t="s">
        <v>712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163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167</v>
      </c>
      <c r="J33">
        <v>8.9838895797729492</v>
      </c>
      <c r="K33">
        <v>-82.202201843261719</v>
      </c>
      <c r="L33">
        <v>11016</v>
      </c>
      <c r="M33">
        <v>10305</v>
      </c>
      <c r="N33" t="s">
        <v>265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163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167</v>
      </c>
      <c r="J34">
        <v>8.9838895797729492</v>
      </c>
      <c r="K34">
        <v>-82.202201843261719</v>
      </c>
      <c r="L34">
        <v>11016</v>
      </c>
      <c r="M34">
        <v>10306</v>
      </c>
      <c r="N34" t="s">
        <v>318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163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273</v>
      </c>
      <c r="J35">
        <v>9.0665998458862305</v>
      </c>
      <c r="K35">
        <v>-82.55999755859375</v>
      </c>
      <c r="L35">
        <v>0</v>
      </c>
      <c r="M35">
        <v>10401</v>
      </c>
      <c r="N35" t="s">
        <v>274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163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273</v>
      </c>
      <c r="J36">
        <v>9.0665998458862305</v>
      </c>
      <c r="K36">
        <v>-82.55999755859375</v>
      </c>
      <c r="L36">
        <v>0</v>
      </c>
      <c r="M36">
        <v>10402</v>
      </c>
      <c r="N36" t="s">
        <v>460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163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273</v>
      </c>
      <c r="J37">
        <v>9.0665998458862305</v>
      </c>
      <c r="K37">
        <v>-82.55999755859375</v>
      </c>
      <c r="L37">
        <v>0</v>
      </c>
      <c r="M37">
        <v>10403</v>
      </c>
      <c r="N37" t="s">
        <v>337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163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273</v>
      </c>
      <c r="J38">
        <v>9.0665998458862305</v>
      </c>
      <c r="K38">
        <v>-82.55999755859375</v>
      </c>
      <c r="L38">
        <v>0</v>
      </c>
      <c r="M38">
        <v>10404</v>
      </c>
      <c r="N38" t="s">
        <v>676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163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273</v>
      </c>
      <c r="J39">
        <v>9.0665998458862305</v>
      </c>
      <c r="K39">
        <v>-82.55999755859375</v>
      </c>
      <c r="L39">
        <v>0</v>
      </c>
      <c r="M39">
        <v>10405</v>
      </c>
      <c r="N39" t="s">
        <v>434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163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273</v>
      </c>
      <c r="J40">
        <v>9.0665998458862305</v>
      </c>
      <c r="K40">
        <v>-82.55999755859375</v>
      </c>
      <c r="L40">
        <v>0</v>
      </c>
      <c r="M40">
        <v>10406</v>
      </c>
      <c r="N40" t="s">
        <v>372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 t="shared" si="0"/>
        <v>Alanje (Cabecera)</v>
      </c>
      <c r="C41">
        <v>4</v>
      </c>
      <c r="D41" t="s">
        <v>154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155</v>
      </c>
      <c r="J41">
        <v>8.379460334777832</v>
      </c>
      <c r="K41">
        <v>-82.618400573730469</v>
      </c>
      <c r="L41">
        <v>16508</v>
      </c>
      <c r="M41">
        <v>40101</v>
      </c>
      <c r="N41" t="s">
        <v>251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 t="shared" si="0"/>
        <v>Divalá</v>
      </c>
      <c r="C42">
        <v>4</v>
      </c>
      <c r="D42" t="s">
        <v>154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155</v>
      </c>
      <c r="J42">
        <v>8.379460334777832</v>
      </c>
      <c r="K42">
        <v>-82.618400573730469</v>
      </c>
      <c r="L42">
        <v>16508</v>
      </c>
      <c r="M42">
        <v>40102</v>
      </c>
      <c r="N42" t="s">
        <v>156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 t="shared" si="0"/>
        <v>El Tejar</v>
      </c>
      <c r="C43">
        <v>4</v>
      </c>
      <c r="D43" t="s">
        <v>154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155</v>
      </c>
      <c r="J43">
        <v>8.379460334777832</v>
      </c>
      <c r="K43">
        <v>-82.618400573730469</v>
      </c>
      <c r="L43">
        <v>16508</v>
      </c>
      <c r="M43">
        <v>40103</v>
      </c>
      <c r="N43" t="s">
        <v>231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 t="shared" si="0"/>
        <v>Guarumal</v>
      </c>
      <c r="C44">
        <v>4</v>
      </c>
      <c r="D44" t="s">
        <v>154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155</v>
      </c>
      <c r="J44">
        <v>8.379460334777832</v>
      </c>
      <c r="K44">
        <v>-82.618400573730469</v>
      </c>
      <c r="L44">
        <v>16508</v>
      </c>
      <c r="M44">
        <v>40104</v>
      </c>
      <c r="N44" t="s">
        <v>396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 t="shared" si="0"/>
        <v>Palo Grande</v>
      </c>
      <c r="C45">
        <v>4</v>
      </c>
      <c r="D45" t="s">
        <v>154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155</v>
      </c>
      <c r="J45">
        <v>8.379460334777832</v>
      </c>
      <c r="K45">
        <v>-82.618400573730469</v>
      </c>
      <c r="L45">
        <v>16508</v>
      </c>
      <c r="M45">
        <v>40105</v>
      </c>
      <c r="N45" t="s">
        <v>685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 t="shared" si="0"/>
        <v>Querévalo</v>
      </c>
      <c r="C46">
        <v>4</v>
      </c>
      <c r="D46" t="s">
        <v>154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155</v>
      </c>
      <c r="J46">
        <v>8.379460334777832</v>
      </c>
      <c r="K46">
        <v>-82.618400573730469</v>
      </c>
      <c r="L46">
        <v>16508</v>
      </c>
      <c r="M46">
        <v>40106</v>
      </c>
      <c r="N46" t="s">
        <v>720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 t="shared" si="0"/>
        <v>Santo Tomás</v>
      </c>
      <c r="C47">
        <v>4</v>
      </c>
      <c r="D47" t="s">
        <v>154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155</v>
      </c>
      <c r="J47">
        <v>8.379460334777832</v>
      </c>
      <c r="K47">
        <v>-82.618400573730469</v>
      </c>
      <c r="L47">
        <v>16508</v>
      </c>
      <c r="M47">
        <v>40107</v>
      </c>
      <c r="N47" t="s">
        <v>376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 t="shared" si="0"/>
        <v>Canta Gallo</v>
      </c>
      <c r="C48">
        <v>4</v>
      </c>
      <c r="D48" t="s">
        <v>154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155</v>
      </c>
      <c r="J48">
        <v>8.379460334777832</v>
      </c>
      <c r="K48">
        <v>-82.618400573730469</v>
      </c>
      <c r="L48">
        <v>16508</v>
      </c>
      <c r="M48">
        <v>40108</v>
      </c>
      <c r="N48" t="s">
        <v>483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 t="shared" si="0"/>
        <v>Nuevo México</v>
      </c>
      <c r="C49">
        <v>4</v>
      </c>
      <c r="D49" t="s">
        <v>154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155</v>
      </c>
      <c r="J49">
        <v>8.379460334777832</v>
      </c>
      <c r="K49">
        <v>-82.618400573730469</v>
      </c>
      <c r="L49">
        <v>16508</v>
      </c>
      <c r="M49">
        <v>40109</v>
      </c>
      <c r="N49" t="s">
        <v>177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 t="shared" si="0"/>
        <v>Puerto Armuelles (Cabecera)</v>
      </c>
      <c r="C50">
        <v>4</v>
      </c>
      <c r="D50" t="s">
        <v>154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195</v>
      </c>
      <c r="J50">
        <v>8.3222904205322266</v>
      </c>
      <c r="K50">
        <v>-82.881103515625</v>
      </c>
      <c r="L50">
        <v>55775</v>
      </c>
      <c r="M50">
        <v>40201</v>
      </c>
      <c r="N50" t="s">
        <v>232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 t="shared" si="0"/>
        <v>Limones</v>
      </c>
      <c r="C51">
        <v>4</v>
      </c>
      <c r="D51" t="s">
        <v>154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195</v>
      </c>
      <c r="J51">
        <v>8.3222904205322266</v>
      </c>
      <c r="K51">
        <v>-82.881103515625</v>
      </c>
      <c r="L51">
        <v>55775</v>
      </c>
      <c r="M51">
        <v>40202</v>
      </c>
      <c r="N51" t="s">
        <v>647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 t="shared" si="0"/>
        <v>Progreso</v>
      </c>
      <c r="C52">
        <v>4</v>
      </c>
      <c r="D52" t="s">
        <v>154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195</v>
      </c>
      <c r="J52">
        <v>8.3222904205322266</v>
      </c>
      <c r="K52">
        <v>-82.881103515625</v>
      </c>
      <c r="L52">
        <v>55775</v>
      </c>
      <c r="M52">
        <v>40203</v>
      </c>
      <c r="N52" t="s">
        <v>360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 t="shared" si="0"/>
        <v>Baco</v>
      </c>
      <c r="C53">
        <v>4</v>
      </c>
      <c r="D53" t="s">
        <v>154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195</v>
      </c>
      <c r="J53">
        <v>8.3222904205322266</v>
      </c>
      <c r="K53">
        <v>-82.881103515625</v>
      </c>
      <c r="L53">
        <v>55775</v>
      </c>
      <c r="M53">
        <v>40204</v>
      </c>
      <c r="N53" t="s">
        <v>227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 t="shared" si="0"/>
        <v>Rodolfo Aguilar Delgado</v>
      </c>
      <c r="C54">
        <v>4</v>
      </c>
      <c r="D54" t="s">
        <v>154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195</v>
      </c>
      <c r="J54">
        <v>8.3222904205322266</v>
      </c>
      <c r="K54">
        <v>-82.881103515625</v>
      </c>
      <c r="L54">
        <v>55775</v>
      </c>
      <c r="M54">
        <v>40205</v>
      </c>
      <c r="N54" t="s">
        <v>196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 t="shared" si="0"/>
        <v>Boquerón (Cabecera)</v>
      </c>
      <c r="C55">
        <v>4</v>
      </c>
      <c r="D55" t="s">
        <v>154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253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254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 t="shared" si="0"/>
        <v>Bágala</v>
      </c>
      <c r="C56">
        <v>4</v>
      </c>
      <c r="D56" t="s">
        <v>154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253</v>
      </c>
      <c r="J56">
        <v>8.6161298751831055</v>
      </c>
      <c r="K56">
        <v>-82.572196960449219</v>
      </c>
      <c r="L56">
        <v>15029</v>
      </c>
      <c r="M56">
        <v>40302</v>
      </c>
      <c r="N56" t="s">
        <v>317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 t="shared" si="0"/>
        <v>Cordillera</v>
      </c>
      <c r="C57">
        <v>4</v>
      </c>
      <c r="D57" t="s">
        <v>154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253</v>
      </c>
      <c r="J57">
        <v>8.6161298751831055</v>
      </c>
      <c r="K57">
        <v>-82.572196960449219</v>
      </c>
      <c r="L57">
        <v>15029</v>
      </c>
      <c r="M57">
        <v>40303</v>
      </c>
      <c r="N57" t="s">
        <v>511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 t="shared" si="0"/>
        <v>Guabal</v>
      </c>
      <c r="C58">
        <v>4</v>
      </c>
      <c r="D58" t="s">
        <v>154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253</v>
      </c>
      <c r="J58">
        <v>8.6161298751831055</v>
      </c>
      <c r="K58">
        <v>-82.572196960449219</v>
      </c>
      <c r="L58">
        <v>15029</v>
      </c>
      <c r="M58">
        <v>40304</v>
      </c>
      <c r="N58" t="s">
        <v>584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 t="shared" si="0"/>
        <v>Guayabal</v>
      </c>
      <c r="C59">
        <v>4</v>
      </c>
      <c r="D59" t="s">
        <v>154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253</v>
      </c>
      <c r="J59">
        <v>8.6161298751831055</v>
      </c>
      <c r="K59">
        <v>-82.572196960449219</v>
      </c>
      <c r="L59">
        <v>15029</v>
      </c>
      <c r="M59">
        <v>40305</v>
      </c>
      <c r="N59" t="s">
        <v>589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 t="shared" si="0"/>
        <v>Paraíso</v>
      </c>
      <c r="C60">
        <v>4</v>
      </c>
      <c r="D60" t="s">
        <v>154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253</v>
      </c>
      <c r="J60">
        <v>8.6161298751831055</v>
      </c>
      <c r="K60">
        <v>-82.572196960449219</v>
      </c>
      <c r="L60">
        <v>15029</v>
      </c>
      <c r="M60">
        <v>40306</v>
      </c>
      <c r="N60" t="s">
        <v>686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 t="shared" si="0"/>
        <v>Pedregal</v>
      </c>
      <c r="C61">
        <v>4</v>
      </c>
      <c r="D61" t="s">
        <v>154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253</v>
      </c>
      <c r="J61">
        <v>8.6161298751831055</v>
      </c>
      <c r="K61">
        <v>-82.572196960449219</v>
      </c>
      <c r="L61">
        <v>15029</v>
      </c>
      <c r="M61">
        <v>40307</v>
      </c>
      <c r="N61" t="s">
        <v>110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 t="shared" si="0"/>
        <v>Tijeras</v>
      </c>
      <c r="C62">
        <v>4</v>
      </c>
      <c r="D62" t="s">
        <v>154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253</v>
      </c>
      <c r="J62">
        <v>8.6161298751831055</v>
      </c>
      <c r="K62">
        <v>-82.572196960449219</v>
      </c>
      <c r="L62">
        <v>15029</v>
      </c>
      <c r="M62">
        <v>40308</v>
      </c>
      <c r="N62" t="s">
        <v>377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 t="shared" si="0"/>
        <v>Boquete (Cabecera)</v>
      </c>
      <c r="C63">
        <v>4</v>
      </c>
      <c r="D63" t="s">
        <v>154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234</v>
      </c>
      <c r="J63">
        <v>8.7486495971679688</v>
      </c>
      <c r="K63">
        <v>-82.412200927734375</v>
      </c>
      <c r="L63">
        <v>21370</v>
      </c>
      <c r="M63">
        <v>40401</v>
      </c>
      <c r="N63" t="s">
        <v>319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 t="shared" si="0"/>
        <v>Caldera</v>
      </c>
      <c r="C64">
        <v>4</v>
      </c>
      <c r="D64" t="s">
        <v>154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234</v>
      </c>
      <c r="J64">
        <v>8.7486495971679688</v>
      </c>
      <c r="K64">
        <v>-82.412200927734375</v>
      </c>
      <c r="L64">
        <v>21370</v>
      </c>
      <c r="M64">
        <v>40402</v>
      </c>
      <c r="N64" t="s">
        <v>477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 t="shared" si="0"/>
        <v>Palmira</v>
      </c>
      <c r="C65">
        <v>4</v>
      </c>
      <c r="D65" t="s">
        <v>154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234</v>
      </c>
      <c r="J65">
        <v>8.7486495971679688</v>
      </c>
      <c r="K65">
        <v>-82.412200927734375</v>
      </c>
      <c r="L65">
        <v>21370</v>
      </c>
      <c r="M65">
        <v>40403</v>
      </c>
      <c r="N65" t="s">
        <v>416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 t="shared" si="0"/>
        <v>Alto Boquete</v>
      </c>
      <c r="C66">
        <v>4</v>
      </c>
      <c r="D66" t="s">
        <v>154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234</v>
      </c>
      <c r="J66">
        <v>8.7486495971679688</v>
      </c>
      <c r="K66">
        <v>-82.412200927734375</v>
      </c>
      <c r="L66">
        <v>21370</v>
      </c>
      <c r="M66">
        <v>40404</v>
      </c>
      <c r="N66" t="s">
        <v>235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 t="shared" si="0"/>
        <v>Jaramillo</v>
      </c>
      <c r="C67">
        <v>4</v>
      </c>
      <c r="D67" t="s">
        <v>154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234</v>
      </c>
      <c r="J67">
        <v>8.7486495971679688</v>
      </c>
      <c r="K67">
        <v>-82.412200927734375</v>
      </c>
      <c r="L67">
        <v>21370</v>
      </c>
      <c r="M67">
        <v>40405</v>
      </c>
      <c r="N67" t="s">
        <v>604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 t="shared" si="0"/>
        <v>Los Naranjos</v>
      </c>
      <c r="C68">
        <v>4</v>
      </c>
      <c r="D68" t="s">
        <v>154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234</v>
      </c>
      <c r="J68">
        <v>8.7486495971679688</v>
      </c>
      <c r="K68">
        <v>-82.412200927734375</v>
      </c>
      <c r="L68">
        <v>21370</v>
      </c>
      <c r="M68">
        <v>40406</v>
      </c>
      <c r="N68" t="s">
        <v>663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 t="shared" si="0"/>
        <v>La Concepción (Cabecera)</v>
      </c>
      <c r="C69">
        <v>4</v>
      </c>
      <c r="D69" t="s">
        <v>154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236</v>
      </c>
      <c r="J69">
        <v>8.5545797348022461</v>
      </c>
      <c r="K69">
        <v>-82.704696655273438</v>
      </c>
      <c r="L69">
        <v>78209</v>
      </c>
      <c r="M69">
        <v>40501</v>
      </c>
      <c r="N69" t="s">
        <v>281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 t="shared" si="0"/>
        <v>Aserrío de Gariché</v>
      </c>
      <c r="C70">
        <v>4</v>
      </c>
      <c r="D70" t="s">
        <v>154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236</v>
      </c>
      <c r="J70">
        <v>8.5545797348022461</v>
      </c>
      <c r="K70">
        <v>-82.704696655273438</v>
      </c>
      <c r="L70">
        <v>78209</v>
      </c>
      <c r="M70">
        <v>40502</v>
      </c>
      <c r="N70" t="s">
        <v>256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 t="shared" si="0"/>
        <v>Bugaba</v>
      </c>
      <c r="C71">
        <v>4</v>
      </c>
      <c r="D71" t="s">
        <v>154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236</v>
      </c>
      <c r="J71">
        <v>8.5545797348022461</v>
      </c>
      <c r="K71">
        <v>-82.704696655273438</v>
      </c>
      <c r="L71">
        <v>78209</v>
      </c>
      <c r="M71">
        <v>40503</v>
      </c>
      <c r="N71" t="s">
        <v>236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 t="shared" si="0"/>
        <v>Gómez</v>
      </c>
      <c r="C72">
        <v>4</v>
      </c>
      <c r="D72" t="s">
        <v>154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236</v>
      </c>
      <c r="J72">
        <v>8.5545797348022461</v>
      </c>
      <c r="K72">
        <v>-82.704696655273438</v>
      </c>
      <c r="L72">
        <v>78209</v>
      </c>
      <c r="M72">
        <v>40505</v>
      </c>
      <c r="N72" t="s">
        <v>582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 t="shared" si="0"/>
        <v>La Estrella</v>
      </c>
      <c r="C73">
        <v>4</v>
      </c>
      <c r="D73" t="s">
        <v>154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236</v>
      </c>
      <c r="J73">
        <v>8.5545797348022461</v>
      </c>
      <c r="K73">
        <v>-82.704696655273438</v>
      </c>
      <c r="L73">
        <v>78209</v>
      </c>
      <c r="M73">
        <v>40506</v>
      </c>
      <c r="N73" t="s">
        <v>399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 t="shared" si="0"/>
        <v>San Andrés</v>
      </c>
      <c r="C74">
        <v>4</v>
      </c>
      <c r="D74" t="s">
        <v>154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236</v>
      </c>
      <c r="J74">
        <v>8.5545797348022461</v>
      </c>
      <c r="K74">
        <v>-82.704696655273438</v>
      </c>
      <c r="L74">
        <v>78209</v>
      </c>
      <c r="M74">
        <v>40507</v>
      </c>
      <c r="N74" t="s">
        <v>736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 t="shared" ref="B75:B138" si="1">+N75</f>
        <v>Santa Marta</v>
      </c>
      <c r="C75">
        <v>4</v>
      </c>
      <c r="D75" t="s">
        <v>154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236</v>
      </c>
      <c r="J75">
        <v>8.5545797348022461</v>
      </c>
      <c r="K75">
        <v>-82.704696655273438</v>
      </c>
      <c r="L75">
        <v>78209</v>
      </c>
      <c r="M75">
        <v>40508</v>
      </c>
      <c r="N75" t="s">
        <v>375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 t="shared" si="1"/>
        <v>Santa Rosa</v>
      </c>
      <c r="C76">
        <v>4</v>
      </c>
      <c r="D76" t="s">
        <v>154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236</v>
      </c>
      <c r="J76">
        <v>8.5545797348022461</v>
      </c>
      <c r="K76">
        <v>-82.704696655273438</v>
      </c>
      <c r="L76">
        <v>78209</v>
      </c>
      <c r="M76">
        <v>40509</v>
      </c>
      <c r="N76" t="s">
        <v>440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 t="shared" si="1"/>
        <v>Santo Domingo</v>
      </c>
      <c r="C77">
        <v>4</v>
      </c>
      <c r="D77" t="s">
        <v>154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236</v>
      </c>
      <c r="J77">
        <v>8.5545797348022461</v>
      </c>
      <c r="K77">
        <v>-82.704696655273438</v>
      </c>
      <c r="L77">
        <v>78209</v>
      </c>
      <c r="M77">
        <v>40510</v>
      </c>
      <c r="N77" t="s">
        <v>370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 t="shared" si="1"/>
        <v>Sortová</v>
      </c>
      <c r="C78">
        <v>4</v>
      </c>
      <c r="D78" t="s">
        <v>154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236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757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 t="shared" si="1"/>
        <v>El Bongo</v>
      </c>
      <c r="C79">
        <v>4</v>
      </c>
      <c r="D79" t="s">
        <v>154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236</v>
      </c>
      <c r="J79">
        <v>8.5545797348022461</v>
      </c>
      <c r="K79">
        <v>-82.704696655273438</v>
      </c>
      <c r="L79">
        <v>78209</v>
      </c>
      <c r="M79">
        <v>40513</v>
      </c>
      <c r="N79" t="s">
        <v>527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 t="shared" si="1"/>
        <v>Solano</v>
      </c>
      <c r="C80">
        <v>4</v>
      </c>
      <c r="D80" t="s">
        <v>154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236</v>
      </c>
      <c r="J80">
        <v>8.5545797348022461</v>
      </c>
      <c r="K80">
        <v>-82.704696655273438</v>
      </c>
      <c r="L80">
        <v>78209</v>
      </c>
      <c r="M80">
        <v>40514</v>
      </c>
      <c r="N80" t="s">
        <v>755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 t="shared" si="1"/>
        <v>San Isidro</v>
      </c>
      <c r="C81">
        <v>4</v>
      </c>
      <c r="D81" t="s">
        <v>154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236</v>
      </c>
      <c r="J81">
        <v>8.5545797348022461</v>
      </c>
      <c r="K81">
        <v>-82.704696655273438</v>
      </c>
      <c r="L81">
        <v>78209</v>
      </c>
      <c r="M81">
        <v>40515</v>
      </c>
      <c r="N81" t="s">
        <v>277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 t="shared" si="1"/>
        <v>David (Cabecera)</v>
      </c>
      <c r="C82">
        <v>4</v>
      </c>
      <c r="D82" t="s">
        <v>154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171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172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 t="shared" si="1"/>
        <v>Bijagual</v>
      </c>
      <c r="C83">
        <v>4</v>
      </c>
      <c r="D83" t="s">
        <v>154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171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463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 t="shared" si="1"/>
        <v>Cochea</v>
      </c>
      <c r="C84">
        <v>4</v>
      </c>
      <c r="D84" t="s">
        <v>154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171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388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 t="shared" si="1"/>
        <v>Chiriquí</v>
      </c>
      <c r="C85">
        <v>4</v>
      </c>
      <c r="D85" t="s">
        <v>154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171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154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 t="shared" si="1"/>
        <v>Guacá</v>
      </c>
      <c r="C86">
        <v>4</v>
      </c>
      <c r="D86" t="s">
        <v>154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171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585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 t="shared" si="1"/>
        <v>Las Lomas</v>
      </c>
      <c r="C87">
        <v>4</v>
      </c>
      <c r="D87" t="s">
        <v>154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171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224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 t="shared" si="1"/>
        <v>Pedregal</v>
      </c>
      <c r="C88">
        <v>4</v>
      </c>
      <c r="D88" t="s">
        <v>154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171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110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 t="shared" si="1"/>
        <v>San Carlos</v>
      </c>
      <c r="C89">
        <v>4</v>
      </c>
      <c r="D89" t="s">
        <v>154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171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322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 t="shared" si="1"/>
        <v>San Pablo Nuevo</v>
      </c>
      <c r="C90">
        <v>4</v>
      </c>
      <c r="D90" t="s">
        <v>154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171</v>
      </c>
      <c r="J90">
        <v>8.4194097518920898</v>
      </c>
      <c r="K90">
        <v>-82.387199401855469</v>
      </c>
      <c r="L90">
        <v>144858</v>
      </c>
      <c r="M90">
        <v>40609</v>
      </c>
      <c r="N90" t="s">
        <v>368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 t="shared" si="1"/>
        <v>San Pablo Viejo</v>
      </c>
      <c r="C91">
        <v>4</v>
      </c>
      <c r="D91" t="s">
        <v>154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171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244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 t="shared" si="1"/>
        <v>David Este</v>
      </c>
      <c r="C92">
        <v>4</v>
      </c>
      <c r="D92" t="s">
        <v>154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171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517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 t="shared" si="1"/>
        <v>David Sur</v>
      </c>
      <c r="C93">
        <v>4</v>
      </c>
      <c r="D93" t="s">
        <v>154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171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518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 t="shared" si="1"/>
        <v>Dolega (Cabecera)</v>
      </c>
      <c r="C94">
        <v>4</v>
      </c>
      <c r="D94" t="s">
        <v>154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286</v>
      </c>
      <c r="J94">
        <v>8.6232995986938477</v>
      </c>
      <c r="K94">
        <v>-82.467002868652344</v>
      </c>
      <c r="L94">
        <v>25102</v>
      </c>
      <c r="M94">
        <v>40701</v>
      </c>
      <c r="N94" t="s">
        <v>287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 t="shared" si="1"/>
        <v>Dos Ríos</v>
      </c>
      <c r="C95">
        <v>4</v>
      </c>
      <c r="D95" t="s">
        <v>154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286</v>
      </c>
      <c r="J95">
        <v>8.6232995986938477</v>
      </c>
      <c r="K95">
        <v>-82.467002868652344</v>
      </c>
      <c r="L95">
        <v>25102</v>
      </c>
      <c r="M95">
        <v>40702</v>
      </c>
      <c r="N95" t="s">
        <v>522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 t="shared" si="1"/>
        <v>Los Anastacios</v>
      </c>
      <c r="C96">
        <v>4</v>
      </c>
      <c r="D96" t="s">
        <v>154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286</v>
      </c>
      <c r="J96">
        <v>8.6232995986938477</v>
      </c>
      <c r="K96">
        <v>-82.467002868652344</v>
      </c>
      <c r="L96">
        <v>25102</v>
      </c>
      <c r="M96">
        <v>40703</v>
      </c>
      <c r="N96" t="s">
        <v>438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 t="shared" si="1"/>
        <v>Potrerillos</v>
      </c>
      <c r="C97">
        <v>4</v>
      </c>
      <c r="D97" t="s">
        <v>154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286</v>
      </c>
      <c r="J97">
        <v>8.6232995986938477</v>
      </c>
      <c r="K97">
        <v>-82.467002868652344</v>
      </c>
      <c r="L97">
        <v>25102</v>
      </c>
      <c r="M97">
        <v>40704</v>
      </c>
      <c r="N97" t="s">
        <v>703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 t="shared" si="1"/>
        <v>Potrerillos Abajo</v>
      </c>
      <c r="C98">
        <v>4</v>
      </c>
      <c r="D98" t="s">
        <v>154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286</v>
      </c>
      <c r="J98">
        <v>8.6232995986938477</v>
      </c>
      <c r="K98">
        <v>-82.467002868652344</v>
      </c>
      <c r="L98">
        <v>25102</v>
      </c>
      <c r="M98">
        <v>40705</v>
      </c>
      <c r="N98" t="s">
        <v>704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 t="shared" si="1"/>
        <v>Rovira</v>
      </c>
      <c r="C99">
        <v>4</v>
      </c>
      <c r="D99" t="s">
        <v>154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286</v>
      </c>
      <c r="J99">
        <v>8.6232995986938477</v>
      </c>
      <c r="K99">
        <v>-82.467002868652344</v>
      </c>
      <c r="L99">
        <v>25102</v>
      </c>
      <c r="M99">
        <v>40706</v>
      </c>
      <c r="N99" t="s">
        <v>730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 t="shared" si="1"/>
        <v>Tinajas</v>
      </c>
      <c r="C100">
        <v>4</v>
      </c>
      <c r="D100" t="s">
        <v>154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286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762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 t="shared" si="1"/>
        <v>Los Algarrobos</v>
      </c>
      <c r="C101">
        <v>4</v>
      </c>
      <c r="D101" t="s">
        <v>154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286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205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 t="shared" si="1"/>
        <v>Gualaca</v>
      </c>
      <c r="C102">
        <v>4</v>
      </c>
      <c r="D102" t="s">
        <v>154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280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280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 t="shared" si="1"/>
        <v>Hornito</v>
      </c>
      <c r="C103">
        <v>4</v>
      </c>
      <c r="D103" t="s">
        <v>154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280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598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 t="shared" si="1"/>
        <v>Los Ángeles</v>
      </c>
      <c r="C104">
        <v>4</v>
      </c>
      <c r="D104" t="s">
        <v>154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280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352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 t="shared" si="1"/>
        <v>Paja de Sombrero</v>
      </c>
      <c r="C105">
        <v>4</v>
      </c>
      <c r="D105" t="s">
        <v>154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280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684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 t="shared" si="1"/>
        <v>Rincón</v>
      </c>
      <c r="C106">
        <v>4</v>
      </c>
      <c r="D106" t="s">
        <v>154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280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439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 t="shared" si="1"/>
        <v>Remedios (Cabecera)</v>
      </c>
      <c r="C107">
        <v>4</v>
      </c>
      <c r="D107" t="s">
        <v>154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361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362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 t="shared" si="1"/>
        <v>El Nancito</v>
      </c>
      <c r="C108">
        <v>4</v>
      </c>
      <c r="D108" t="s">
        <v>154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361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553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 t="shared" si="1"/>
        <v>El Porvenir</v>
      </c>
      <c r="C109">
        <v>4</v>
      </c>
      <c r="D109" t="s">
        <v>154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361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564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 t="shared" si="1"/>
        <v>El Puerto</v>
      </c>
      <c r="C110">
        <v>4</v>
      </c>
      <c r="D110" t="s">
        <v>154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361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567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 t="shared" si="1"/>
        <v>Santa Lucía</v>
      </c>
      <c r="C111">
        <v>4</v>
      </c>
      <c r="D111" t="s">
        <v>154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361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749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 t="shared" si="1"/>
        <v>Río Sereno (Cabecera)</v>
      </c>
      <c r="C112">
        <v>4</v>
      </c>
      <c r="D112" t="s">
        <v>154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339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365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 t="shared" si="1"/>
        <v>Breñón</v>
      </c>
      <c r="C113">
        <v>4</v>
      </c>
      <c r="D113" t="s">
        <v>154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339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470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 t="shared" si="1"/>
        <v>Cañas Gordas</v>
      </c>
      <c r="C114">
        <v>4</v>
      </c>
      <c r="D114" t="s">
        <v>154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339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340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 t="shared" si="1"/>
        <v>Monte Lirio</v>
      </c>
      <c r="C115">
        <v>4</v>
      </c>
      <c r="D115" t="s">
        <v>154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339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673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 t="shared" si="1"/>
        <v>Plaza Caisán</v>
      </c>
      <c r="C116">
        <v>4</v>
      </c>
      <c r="D116" t="s">
        <v>154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339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421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 t="shared" si="1"/>
        <v>Santa Cruz</v>
      </c>
      <c r="C117">
        <v>4</v>
      </c>
      <c r="D117" t="s">
        <v>154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339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747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 t="shared" si="1"/>
        <v>Dominical</v>
      </c>
      <c r="C118">
        <v>4</v>
      </c>
      <c r="D118" t="s">
        <v>154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339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521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 t="shared" si="1"/>
        <v>Santa Clara</v>
      </c>
      <c r="C119">
        <v>4</v>
      </c>
      <c r="D119" t="s">
        <v>154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339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278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 t="shared" si="1"/>
        <v>Las Lajas</v>
      </c>
      <c r="C120">
        <v>4</v>
      </c>
      <c r="D120" t="s">
        <v>154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258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403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 t="shared" si="1"/>
        <v>Juay o Las Mareas</v>
      </c>
      <c r="C121">
        <v>4</v>
      </c>
      <c r="D121" t="s">
        <v>154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258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606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 t="shared" si="1"/>
        <v>Lajas Adentro</v>
      </c>
      <c r="C122">
        <v>4</v>
      </c>
      <c r="D122" t="s">
        <v>154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258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632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 t="shared" si="1"/>
        <v>San Félix</v>
      </c>
      <c r="C123">
        <v>4</v>
      </c>
      <c r="D123" t="s">
        <v>154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258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258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 t="shared" si="1"/>
        <v>Santa Cruz</v>
      </c>
      <c r="C124">
        <v>4</v>
      </c>
      <c r="D124" t="s">
        <v>154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258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747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 t="shared" si="1"/>
        <v>Horconcitos (Cabecera)</v>
      </c>
      <c r="C125">
        <v>4</v>
      </c>
      <c r="D125" t="s">
        <v>154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430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597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 t="shared" si="1"/>
        <v>Boca Chica</v>
      </c>
      <c r="C126">
        <v>4</v>
      </c>
      <c r="D126" t="s">
        <v>154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430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466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 t="shared" si="1"/>
        <v>Boca del Monte</v>
      </c>
      <c r="C127">
        <v>4</v>
      </c>
      <c r="D127" t="s">
        <v>154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430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468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 t="shared" si="1"/>
        <v>San Juan</v>
      </c>
      <c r="C128">
        <v>4</v>
      </c>
      <c r="D128" t="s">
        <v>154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430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178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 t="shared" si="1"/>
        <v>San Lorenzo</v>
      </c>
      <c r="C129">
        <v>4</v>
      </c>
      <c r="D129" t="s">
        <v>154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430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430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 t="shared" si="1"/>
        <v>Tolé (Cabecera)</v>
      </c>
      <c r="C130">
        <v>4</v>
      </c>
      <c r="D130" t="s">
        <v>154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441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442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 t="shared" si="1"/>
        <v>Bella Vista</v>
      </c>
      <c r="C131">
        <v>4</v>
      </c>
      <c r="D131" t="s">
        <v>154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441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143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 t="shared" si="1"/>
        <v>Cerro Viejo</v>
      </c>
      <c r="C132">
        <v>4</v>
      </c>
      <c r="D132" t="s">
        <v>154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441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500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 t="shared" si="1"/>
        <v>El Cristo</v>
      </c>
      <c r="C133">
        <v>4</v>
      </c>
      <c r="D133" t="s">
        <v>154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441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539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 t="shared" si="1"/>
        <v>Justo Fidel Palacios</v>
      </c>
      <c r="C134">
        <v>4</v>
      </c>
      <c r="D134" t="s">
        <v>154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441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607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 t="shared" si="1"/>
        <v>Lajas de Tolé</v>
      </c>
      <c r="C135">
        <v>4</v>
      </c>
      <c r="D135" t="s">
        <v>154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441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633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 t="shared" si="1"/>
        <v>Potrero de Caña</v>
      </c>
      <c r="C136">
        <v>4</v>
      </c>
      <c r="D136" t="s">
        <v>154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441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705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 t="shared" si="1"/>
        <v>Quebrada de Piedra</v>
      </c>
      <c r="C137">
        <v>4</v>
      </c>
      <c r="D137" t="s">
        <v>154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441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716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 t="shared" si="1"/>
        <v>Veladero</v>
      </c>
      <c r="C138">
        <v>4</v>
      </c>
      <c r="D138" t="s">
        <v>154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441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777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 t="shared" ref="B139:B202" si="2">+N139</f>
        <v>Volcán (Cabecera)</v>
      </c>
      <c r="C139">
        <v>4</v>
      </c>
      <c r="D139" t="s">
        <v>154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373</v>
      </c>
      <c r="J139">
        <v>8.8073396682739258</v>
      </c>
      <c r="K139">
        <v>-82.6416015625</v>
      </c>
      <c r="L139">
        <v>0</v>
      </c>
      <c r="M139">
        <v>41401</v>
      </c>
      <c r="N139" t="s">
        <v>374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 t="shared" si="2"/>
        <v>Cerro Punta</v>
      </c>
      <c r="C140">
        <v>4</v>
      </c>
      <c r="D140" t="s">
        <v>154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373</v>
      </c>
      <c r="J140">
        <v>8.8073396682739258</v>
      </c>
      <c r="K140">
        <v>-82.6416015625</v>
      </c>
      <c r="L140">
        <v>0</v>
      </c>
      <c r="M140">
        <v>41402</v>
      </c>
      <c r="N140" t="s">
        <v>499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 t="shared" si="2"/>
        <v>Cuesta de Piedra</v>
      </c>
      <c r="C141">
        <v>4</v>
      </c>
      <c r="D141" t="s">
        <v>154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373</v>
      </c>
      <c r="J141">
        <v>8.8073396682739258</v>
      </c>
      <c r="K141">
        <v>-82.6416015625</v>
      </c>
      <c r="L141">
        <v>0</v>
      </c>
      <c r="M141">
        <v>41403</v>
      </c>
      <c r="N141" t="s">
        <v>516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 t="shared" si="2"/>
        <v>Nueva California</v>
      </c>
      <c r="C142">
        <v>4</v>
      </c>
      <c r="D142" t="s">
        <v>154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373</v>
      </c>
      <c r="J142">
        <v>8.8073396682739258</v>
      </c>
      <c r="K142">
        <v>-82.6416015625</v>
      </c>
      <c r="L142">
        <v>0</v>
      </c>
      <c r="M142">
        <v>41404</v>
      </c>
      <c r="N142" t="s">
        <v>412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 t="shared" si="2"/>
        <v>Paso Ancho</v>
      </c>
      <c r="C143">
        <v>4</v>
      </c>
      <c r="D143" t="s">
        <v>154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373</v>
      </c>
      <c r="J143">
        <v>8.8073396682739258</v>
      </c>
      <c r="K143">
        <v>-82.6416015625</v>
      </c>
      <c r="L143">
        <v>0</v>
      </c>
      <c r="M143">
        <v>41405</v>
      </c>
      <c r="N143" t="s">
        <v>689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 t="shared" si="2"/>
        <v>Aguadulce (Cabecera)</v>
      </c>
      <c r="C144">
        <v>2</v>
      </c>
      <c r="D144" t="s">
        <v>212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219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220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 t="shared" si="2"/>
        <v>El Cristo</v>
      </c>
      <c r="C145">
        <v>2</v>
      </c>
      <c r="D145" t="s">
        <v>212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219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539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 t="shared" si="2"/>
        <v>El Roble</v>
      </c>
      <c r="C146">
        <v>2</v>
      </c>
      <c r="D146" t="s">
        <v>212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219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262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 t="shared" si="2"/>
        <v>Pocrí</v>
      </c>
      <c r="C147">
        <v>2</v>
      </c>
      <c r="D147" t="s">
        <v>212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219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248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 t="shared" si="2"/>
        <v>Barrios Unidos</v>
      </c>
      <c r="C148">
        <v>2</v>
      </c>
      <c r="D148" t="s">
        <v>212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219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282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 t="shared" si="2"/>
        <v>Pueblos Unidos</v>
      </c>
      <c r="C149">
        <v>2</v>
      </c>
      <c r="D149" t="s">
        <v>212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219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707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 t="shared" si="2"/>
        <v>Virgen del Carmen</v>
      </c>
      <c r="C150">
        <v>2</v>
      </c>
      <c r="D150" t="s">
        <v>212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219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781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 t="shared" si="2"/>
        <v>El Hato de San Juan de Dios</v>
      </c>
      <c r="C151">
        <v>2</v>
      </c>
      <c r="D151" t="s">
        <v>212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219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546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 t="shared" si="2"/>
        <v>Antón (Cabecera)</v>
      </c>
      <c r="C152">
        <v>2</v>
      </c>
      <c r="D152" t="s">
        <v>212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217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247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 t="shared" si="2"/>
        <v>Cabuya</v>
      </c>
      <c r="C153">
        <v>2</v>
      </c>
      <c r="D153" t="s">
        <v>212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217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300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 t="shared" si="2"/>
        <v>El Chirú</v>
      </c>
      <c r="C154">
        <v>2</v>
      </c>
      <c r="D154" t="s">
        <v>212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217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391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 t="shared" si="2"/>
        <v>El Retiro</v>
      </c>
      <c r="C155">
        <v>2</v>
      </c>
      <c r="D155" t="s">
        <v>212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217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569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 t="shared" si="2"/>
        <v>El Valle</v>
      </c>
      <c r="C156">
        <v>2</v>
      </c>
      <c r="D156" t="s">
        <v>212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217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395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 t="shared" si="2"/>
        <v>Juan Díaz</v>
      </c>
      <c r="C157">
        <v>2</v>
      </c>
      <c r="D157" t="s">
        <v>212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217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111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 t="shared" si="2"/>
        <v>Río Hato</v>
      </c>
      <c r="C158">
        <v>2</v>
      </c>
      <c r="D158" t="s">
        <v>212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217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218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 t="shared" si="2"/>
        <v>San Juan de Dios</v>
      </c>
      <c r="C159">
        <v>2</v>
      </c>
      <c r="D159" t="s">
        <v>212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217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740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 t="shared" si="2"/>
        <v>Santa Rita</v>
      </c>
      <c r="C160">
        <v>2</v>
      </c>
      <c r="D160" t="s">
        <v>212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217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279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 t="shared" si="2"/>
        <v>Caballero</v>
      </c>
      <c r="C161">
        <v>2</v>
      </c>
      <c r="D161" t="s">
        <v>212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217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383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 t="shared" si="2"/>
        <v>La Pintada (Cabecera)</v>
      </c>
      <c r="C162">
        <v>2</v>
      </c>
      <c r="D162" t="s">
        <v>212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245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246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 t="shared" si="2"/>
        <v>El Harino</v>
      </c>
      <c r="C163">
        <v>2</v>
      </c>
      <c r="D163" t="s">
        <v>212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245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344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 t="shared" si="2"/>
        <v>El Potrero</v>
      </c>
      <c r="C164">
        <v>2</v>
      </c>
      <c r="D164" t="s">
        <v>212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245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565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 t="shared" si="2"/>
        <v>Llano Grande</v>
      </c>
      <c r="C165">
        <v>2</v>
      </c>
      <c r="D165" t="s">
        <v>212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245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651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 t="shared" si="2"/>
        <v>Piedras Gordas</v>
      </c>
      <c r="C166">
        <v>2</v>
      </c>
      <c r="D166" t="s">
        <v>212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245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697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 t="shared" si="2"/>
        <v>Las Lomas</v>
      </c>
      <c r="C167">
        <v>2</v>
      </c>
      <c r="D167" t="s">
        <v>212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245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224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 t="shared" si="2"/>
        <v>Llano Norte</v>
      </c>
      <c r="C168">
        <v>2</v>
      </c>
      <c r="D168" t="s">
        <v>212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245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653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 t="shared" si="2"/>
        <v>Natá (Cabecera)</v>
      </c>
      <c r="C169">
        <v>2</v>
      </c>
      <c r="D169" t="s">
        <v>212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249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250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 t="shared" si="2"/>
        <v>Capellanía</v>
      </c>
      <c r="C170">
        <v>2</v>
      </c>
      <c r="D170" t="s">
        <v>212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249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485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 t="shared" si="2"/>
        <v>El Caño</v>
      </c>
      <c r="C171">
        <v>2</v>
      </c>
      <c r="D171" t="s">
        <v>212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249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531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 t="shared" si="2"/>
        <v>Guzmán</v>
      </c>
      <c r="C172">
        <v>2</v>
      </c>
      <c r="D172" t="s">
        <v>212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249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592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 t="shared" si="2"/>
        <v>Las Huacas</v>
      </c>
      <c r="C173">
        <v>2</v>
      </c>
      <c r="D173" t="s">
        <v>212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249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640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 t="shared" si="2"/>
        <v>Toza</v>
      </c>
      <c r="C174">
        <v>2</v>
      </c>
      <c r="D174" t="s">
        <v>212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249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432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 t="shared" si="2"/>
        <v>Villarreal</v>
      </c>
      <c r="C175">
        <v>2</v>
      </c>
      <c r="D175" t="s">
        <v>212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249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295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 t="shared" si="2"/>
        <v>Olá (Cabecera)</v>
      </c>
      <c r="C176">
        <v>2</v>
      </c>
      <c r="D176" t="s">
        <v>212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357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358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 t="shared" si="2"/>
        <v>El Copé</v>
      </c>
      <c r="C177">
        <v>2</v>
      </c>
      <c r="D177" t="s">
        <v>212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357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537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 t="shared" si="2"/>
        <v>El Palmar</v>
      </c>
      <c r="C178">
        <v>2</v>
      </c>
      <c r="D178" t="s">
        <v>212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357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555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 t="shared" si="2"/>
        <v>El Picacho</v>
      </c>
      <c r="C179">
        <v>2</v>
      </c>
      <c r="D179" t="s">
        <v>212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357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560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 t="shared" si="2"/>
        <v>La Pava</v>
      </c>
      <c r="C180">
        <v>2</v>
      </c>
      <c r="D180" t="s">
        <v>212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357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402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 t="shared" si="2"/>
        <v>Penonomé (Cabecera)</v>
      </c>
      <c r="C181">
        <v>2</v>
      </c>
      <c r="D181" t="s">
        <v>212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213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214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 t="shared" si="2"/>
        <v>Cañaveral</v>
      </c>
      <c r="C182">
        <v>2</v>
      </c>
      <c r="D182" t="s">
        <v>212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213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283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 t="shared" si="2"/>
        <v>Coclé</v>
      </c>
      <c r="C183">
        <v>2</v>
      </c>
      <c r="D183" t="s">
        <v>212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213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212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 t="shared" si="2"/>
        <v>Chiguirí Arriba</v>
      </c>
      <c r="C184">
        <v>2</v>
      </c>
      <c r="D184" t="s">
        <v>212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213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320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 t="shared" si="2"/>
        <v>El Coco</v>
      </c>
      <c r="C185">
        <v>2</v>
      </c>
      <c r="D185" t="s">
        <v>212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213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174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 t="shared" si="2"/>
        <v>Pajonal</v>
      </c>
      <c r="C186">
        <v>2</v>
      </c>
      <c r="D186" t="s">
        <v>212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213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263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 t="shared" si="2"/>
        <v>Río Grande</v>
      </c>
      <c r="C187">
        <v>2</v>
      </c>
      <c r="D187" t="s">
        <v>212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213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423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 t="shared" si="2"/>
        <v>Río Indio</v>
      </c>
      <c r="C188">
        <v>2</v>
      </c>
      <c r="D188" t="s">
        <v>212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213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425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 t="shared" si="2"/>
        <v>Toabré</v>
      </c>
      <c r="C189">
        <v>2</v>
      </c>
      <c r="D189" t="s">
        <v>212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213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431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 t="shared" si="2"/>
        <v>Tulú</v>
      </c>
      <c r="C190">
        <v>2</v>
      </c>
      <c r="D190" t="s">
        <v>212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213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768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 t="shared" si="2"/>
        <v>Barrio Norte</v>
      </c>
      <c r="C191">
        <v>3</v>
      </c>
      <c r="D191" t="s">
        <v>144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144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230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 t="shared" si="2"/>
        <v>Barrio Sur</v>
      </c>
      <c r="C192">
        <v>3</v>
      </c>
      <c r="D192" t="s">
        <v>144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144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228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 t="shared" si="2"/>
        <v>Buena Vista</v>
      </c>
      <c r="C193">
        <v>3</v>
      </c>
      <c r="D193" t="s">
        <v>144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144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210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 t="shared" si="2"/>
        <v>Cativá</v>
      </c>
      <c r="C194">
        <v>3</v>
      </c>
      <c r="D194" t="s">
        <v>144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144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179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 t="shared" si="2"/>
        <v>Ciricito</v>
      </c>
      <c r="C195">
        <v>3</v>
      </c>
      <c r="D195" t="s">
        <v>144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144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508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 t="shared" si="2"/>
        <v>Cristóbal</v>
      </c>
      <c r="C196">
        <v>3</v>
      </c>
      <c r="D196" t="s">
        <v>144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144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148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 t="shared" si="2"/>
        <v>Limón</v>
      </c>
      <c r="C197">
        <v>3</v>
      </c>
      <c r="D197" t="s">
        <v>144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144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310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 t="shared" si="2"/>
        <v>Nueva Providencia</v>
      </c>
      <c r="C198">
        <v>3</v>
      </c>
      <c r="D198" t="s">
        <v>144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144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271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 t="shared" si="2"/>
        <v>Puerto Pilón</v>
      </c>
      <c r="C199">
        <v>3</v>
      </c>
      <c r="D199" t="s">
        <v>144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144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226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 t="shared" si="2"/>
        <v>Sabanitas</v>
      </c>
      <c r="C200">
        <v>3</v>
      </c>
      <c r="D200" t="s">
        <v>144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144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185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 t="shared" si="2"/>
        <v>Salamanca</v>
      </c>
      <c r="C201">
        <v>3</v>
      </c>
      <c r="D201" t="s">
        <v>144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144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314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 t="shared" si="2"/>
        <v>San Juan</v>
      </c>
      <c r="C202">
        <v>3</v>
      </c>
      <c r="D202" t="s">
        <v>144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144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178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 t="shared" ref="B203:B266" si="3">+N203</f>
        <v>Santa Rosa</v>
      </c>
      <c r="C203">
        <v>3</v>
      </c>
      <c r="D203" t="s">
        <v>144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144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440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 t="shared" si="3"/>
        <v>Cristóbal Este</v>
      </c>
      <c r="C204">
        <v>3</v>
      </c>
      <c r="D204" t="s">
        <v>144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144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513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 t="shared" si="3"/>
        <v>Nuevo Chagres (Cabecera)</v>
      </c>
      <c r="C205">
        <v>3</v>
      </c>
      <c r="D205" t="s">
        <v>144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414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679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 t="shared" si="3"/>
        <v>Achiote</v>
      </c>
      <c r="C206">
        <v>3</v>
      </c>
      <c r="D206" t="s">
        <v>144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414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445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 t="shared" si="3"/>
        <v>El Guabo</v>
      </c>
      <c r="C207">
        <v>3</v>
      </c>
      <c r="D207" t="s">
        <v>144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414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543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 t="shared" si="3"/>
        <v>La Encantada</v>
      </c>
      <c r="C208">
        <v>3</v>
      </c>
      <c r="D208" t="s">
        <v>144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414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610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 t="shared" si="3"/>
        <v>Palmas Bellas</v>
      </c>
      <c r="C209">
        <v>3</v>
      </c>
      <c r="D209" t="s">
        <v>144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414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415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 t="shared" si="3"/>
        <v>Piña</v>
      </c>
      <c r="C210">
        <v>3</v>
      </c>
      <c r="D210" t="s">
        <v>144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414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698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 t="shared" si="3"/>
        <v>Salud</v>
      </c>
      <c r="C211">
        <v>3</v>
      </c>
      <c r="D211" t="s">
        <v>144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414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734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 t="shared" si="3"/>
        <v>Miguel de La Borda (Cabecera)</v>
      </c>
      <c r="C212">
        <v>3</v>
      </c>
      <c r="D212" t="s">
        <v>144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424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670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 t="shared" si="3"/>
        <v>Coclé del Norte</v>
      </c>
      <c r="C213">
        <v>3</v>
      </c>
      <c r="D213" t="s">
        <v>144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424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510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 t="shared" si="3"/>
        <v>El Guásimo</v>
      </c>
      <c r="C214">
        <v>3</v>
      </c>
      <c r="D214" t="s">
        <v>144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424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544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 t="shared" si="3"/>
        <v>Gobea</v>
      </c>
      <c r="C215">
        <v>3</v>
      </c>
      <c r="D215" t="s">
        <v>144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424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580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 t="shared" si="3"/>
        <v>Río Indio</v>
      </c>
      <c r="C216">
        <v>3</v>
      </c>
      <c r="D216" t="s">
        <v>144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424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425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 t="shared" si="3"/>
        <v>Portobelo (Cabecera)</v>
      </c>
      <c r="C217">
        <v>3</v>
      </c>
      <c r="D217" t="s">
        <v>144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330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334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 t="shared" si="3"/>
        <v>Cacique</v>
      </c>
      <c r="C218">
        <v>3</v>
      </c>
      <c r="D218" t="s">
        <v>144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330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475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 t="shared" si="3"/>
        <v>Puerto Lindo o Garrote</v>
      </c>
      <c r="C219">
        <v>3</v>
      </c>
      <c r="D219" t="s">
        <v>144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330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708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 t="shared" si="3"/>
        <v>Isla Grande</v>
      </c>
      <c r="C220">
        <v>3</v>
      </c>
      <c r="D220" t="s">
        <v>144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330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601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 t="shared" si="3"/>
        <v>María Chiquita</v>
      </c>
      <c r="C221">
        <v>3</v>
      </c>
      <c r="D221" t="s">
        <v>144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330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331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 t="shared" si="3"/>
        <v>Palenque (Cabecera)</v>
      </c>
      <c r="C222">
        <v>3</v>
      </c>
      <c r="D222" t="s">
        <v>144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410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413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 t="shared" si="3"/>
        <v>Cuango</v>
      </c>
      <c r="C223">
        <v>3</v>
      </c>
      <c r="D223" t="s">
        <v>144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410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514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 t="shared" si="3"/>
        <v>Miramar</v>
      </c>
      <c r="C224">
        <v>3</v>
      </c>
      <c r="D224" t="s">
        <v>144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410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209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 t="shared" si="3"/>
        <v>Nombre de Dios</v>
      </c>
      <c r="C225">
        <v>3</v>
      </c>
      <c r="D225" t="s">
        <v>144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410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411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 t="shared" si="3"/>
        <v>Palmira</v>
      </c>
      <c r="C226">
        <v>3</v>
      </c>
      <c r="D226" t="s">
        <v>144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410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416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 t="shared" si="3"/>
        <v>Playa Chiquita</v>
      </c>
      <c r="C227">
        <v>3</v>
      </c>
      <c r="D227" t="s">
        <v>144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410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700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 t="shared" si="3"/>
        <v>Santa Isabel</v>
      </c>
      <c r="C228">
        <v>3</v>
      </c>
      <c r="D228" t="s">
        <v>144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410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410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 t="shared" si="3"/>
        <v>Viento Frío</v>
      </c>
      <c r="C229">
        <v>3</v>
      </c>
      <c r="D229" t="s">
        <v>144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410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778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 t="shared" si="3"/>
        <v>San José  del General (Cabecera)</v>
      </c>
      <c r="C230">
        <v>3</v>
      </c>
      <c r="D230" t="s">
        <v>144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145</v>
      </c>
      <c r="J230">
        <v>8.8617897033691406</v>
      </c>
      <c r="K230">
        <v>-80.60150146484375</v>
      </c>
      <c r="L230">
        <v>0</v>
      </c>
      <c r="M230">
        <v>30601</v>
      </c>
      <c r="N230" t="s">
        <v>315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 t="shared" si="3"/>
        <v>Nueva Esperanza</v>
      </c>
      <c r="C231">
        <v>3</v>
      </c>
      <c r="D231" t="s">
        <v>144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145</v>
      </c>
      <c r="J231">
        <v>8.8617897033691406</v>
      </c>
      <c r="K231">
        <v>-80.60150146484375</v>
      </c>
      <c r="L231">
        <v>0</v>
      </c>
      <c r="M231">
        <v>30602</v>
      </c>
      <c r="N231" t="s">
        <v>146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 t="shared" si="3"/>
        <v>San Juan de Turbe</v>
      </c>
      <c r="C232">
        <v>3</v>
      </c>
      <c r="D232" t="s">
        <v>144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145</v>
      </c>
      <c r="J232">
        <v>8.8617897033691406</v>
      </c>
      <c r="K232">
        <v>-80.60150146484375</v>
      </c>
      <c r="L232">
        <v>0</v>
      </c>
      <c r="M232">
        <v>30603</v>
      </c>
      <c r="N232" t="s">
        <v>741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 t="shared" si="3"/>
        <v>Cirilo Guaynora (Cabecera)</v>
      </c>
      <c r="C233">
        <v>11</v>
      </c>
      <c r="D233" t="s">
        <v>188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189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207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 t="shared" si="3"/>
        <v>Lajas Blancas</v>
      </c>
      <c r="C234">
        <v>11</v>
      </c>
      <c r="D234" t="s">
        <v>188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189</v>
      </c>
      <c r="J234">
        <v>8.420720100402832</v>
      </c>
      <c r="K234">
        <v>-77.606201171875</v>
      </c>
      <c r="L234">
        <v>7715</v>
      </c>
      <c r="M234">
        <v>110102</v>
      </c>
      <c r="N234" t="s">
        <v>190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 t="shared" si="3"/>
        <v>Manuel Ortega</v>
      </c>
      <c r="C235">
        <v>11</v>
      </c>
      <c r="D235" t="s">
        <v>188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189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408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 t="shared" si="3"/>
        <v>Río Sábalo (Cabecera)</v>
      </c>
      <c r="C236">
        <v>11</v>
      </c>
      <c r="D236" t="s">
        <v>188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426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427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 t="shared" si="3"/>
        <v>Jingurudó</v>
      </c>
      <c r="C237">
        <v>11</v>
      </c>
      <c r="D237" t="s">
        <v>188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426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605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 t="shared" si="3"/>
        <v>Narganá (Cabecera)</v>
      </c>
      <c r="C238">
        <v>10</v>
      </c>
      <c r="D238" t="s">
        <v>149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149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150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 t="shared" si="3"/>
        <v>Ailigandí</v>
      </c>
      <c r="C239">
        <v>10</v>
      </c>
      <c r="D239" t="s">
        <v>149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149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166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 t="shared" si="3"/>
        <v>Puerto Obaldía</v>
      </c>
      <c r="C240">
        <v>10</v>
      </c>
      <c r="D240" t="s">
        <v>149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149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202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 t="shared" si="3"/>
        <v>Tubualá</v>
      </c>
      <c r="C241">
        <v>10</v>
      </c>
      <c r="D241" t="s">
        <v>149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149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433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 t="shared" si="3"/>
        <v>Soloy</v>
      </c>
      <c r="C242">
        <v>12</v>
      </c>
      <c r="D242" t="s">
        <v>191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289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292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 t="shared" si="3"/>
        <v>Boca de Balsa</v>
      </c>
      <c r="C243">
        <v>12</v>
      </c>
      <c r="D243" t="s">
        <v>191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289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467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 t="shared" si="3"/>
        <v>Camarón Arriba</v>
      </c>
      <c r="C244">
        <v>12</v>
      </c>
      <c r="D244" t="s">
        <v>191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289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480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 t="shared" si="3"/>
        <v>Cerro Banco</v>
      </c>
      <c r="C245">
        <v>12</v>
      </c>
      <c r="D245" t="s">
        <v>191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289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341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 t="shared" si="3"/>
        <v>Cerro de Patena</v>
      </c>
      <c r="C246">
        <v>12</v>
      </c>
      <c r="D246" t="s">
        <v>191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289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492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 t="shared" si="3"/>
        <v>Emplanada de Chorcha</v>
      </c>
      <c r="C247">
        <v>12</v>
      </c>
      <c r="D247" t="s">
        <v>191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289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574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 t="shared" si="3"/>
        <v>Nämnoni</v>
      </c>
      <c r="C248">
        <v>12</v>
      </c>
      <c r="D248" t="s">
        <v>191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289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409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 t="shared" si="3"/>
        <v>Niba</v>
      </c>
      <c r="C249">
        <v>12</v>
      </c>
      <c r="D249" t="s">
        <v>191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289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290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 t="shared" si="3"/>
        <v>Hato Pilón (Cabecera)</v>
      </c>
      <c r="C250">
        <v>12</v>
      </c>
      <c r="D250" t="s">
        <v>191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266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596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 t="shared" si="3"/>
        <v>Cascabel</v>
      </c>
      <c r="C251">
        <v>12</v>
      </c>
      <c r="D251" t="s">
        <v>191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266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486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 t="shared" si="3"/>
        <v>Hato Corotú</v>
      </c>
      <c r="C252">
        <v>12</v>
      </c>
      <c r="D252" t="s">
        <v>191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266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304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 t="shared" si="3"/>
        <v>Hato Culantro</v>
      </c>
      <c r="C253">
        <v>12</v>
      </c>
      <c r="D253" t="s">
        <v>191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266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325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 t="shared" si="3"/>
        <v>Hato Jobo</v>
      </c>
      <c r="C254">
        <v>12</v>
      </c>
      <c r="D254" t="s">
        <v>191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266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397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 t="shared" si="3"/>
        <v>Hato Julí</v>
      </c>
      <c r="C255">
        <v>12</v>
      </c>
      <c r="D255" t="s">
        <v>191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266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267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 t="shared" si="3"/>
        <v>Quebrada de Loro</v>
      </c>
      <c r="C256">
        <v>12</v>
      </c>
      <c r="D256" t="s">
        <v>191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266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714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 t="shared" si="3"/>
        <v>Salto Dupí</v>
      </c>
      <c r="C257">
        <v>12</v>
      </c>
      <c r="D257" t="s">
        <v>191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266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733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 t="shared" si="3"/>
        <v>Chichica (Cabecera)</v>
      </c>
      <c r="C258">
        <v>12</v>
      </c>
      <c r="D258" t="s">
        <v>191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380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387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 t="shared" si="3"/>
        <v>Alto Caballero</v>
      </c>
      <c r="C259">
        <v>12</v>
      </c>
      <c r="D259" t="s">
        <v>191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380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451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 t="shared" si="3"/>
        <v>Bakama</v>
      </c>
      <c r="C260">
        <v>12</v>
      </c>
      <c r="D260" t="s">
        <v>191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380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381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 t="shared" si="3"/>
        <v>Cerro Caña</v>
      </c>
      <c r="C261">
        <v>12</v>
      </c>
      <c r="D261" t="s">
        <v>191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380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386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 t="shared" si="3"/>
        <v>Cerro Puerco</v>
      </c>
      <c r="C262">
        <v>12</v>
      </c>
      <c r="D262" t="s">
        <v>191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380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498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 t="shared" si="3"/>
        <v>Krüa</v>
      </c>
      <c r="C263">
        <v>12</v>
      </c>
      <c r="D263" t="s">
        <v>191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380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608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 t="shared" si="3"/>
        <v>Maraca</v>
      </c>
      <c r="C264">
        <v>12</v>
      </c>
      <c r="D264" t="s">
        <v>191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380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667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 t="shared" si="3"/>
        <v>Nibra</v>
      </c>
      <c r="C265">
        <v>12</v>
      </c>
      <c r="D265" t="s">
        <v>191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380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677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 t="shared" si="3"/>
        <v>Peña Blanca</v>
      </c>
      <c r="C266">
        <v>12</v>
      </c>
      <c r="D266" t="s">
        <v>191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380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693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 t="shared" ref="B267:B330" si="4">+N267</f>
        <v>Roka o Rokari</v>
      </c>
      <c r="C267">
        <v>12</v>
      </c>
      <c r="D267" t="s">
        <v>191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380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729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 t="shared" si="4"/>
        <v>Sitio Prado</v>
      </c>
      <c r="C268">
        <v>12</v>
      </c>
      <c r="D268" t="s">
        <v>191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380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754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 t="shared" si="4"/>
        <v>Ümani</v>
      </c>
      <c r="C269">
        <v>12</v>
      </c>
      <c r="D269" t="s">
        <v>191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380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769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 t="shared" si="4"/>
        <v>Dikeri</v>
      </c>
      <c r="C270">
        <v>12</v>
      </c>
      <c r="D270" t="s">
        <v>191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380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519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 t="shared" si="4"/>
        <v>Diko</v>
      </c>
      <c r="C271">
        <v>12</v>
      </c>
      <c r="D271" t="s">
        <v>191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380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520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 t="shared" si="4"/>
        <v>Mreeni</v>
      </c>
      <c r="C272">
        <v>12</v>
      </c>
      <c r="D272" t="s">
        <v>191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380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674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 t="shared" si="4"/>
        <v>Cerro Iglesias (Cabecera)</v>
      </c>
      <c r="C273">
        <v>12</v>
      </c>
      <c r="D273" t="s">
        <v>191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493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494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 t="shared" si="4"/>
        <v>Hato Chamí</v>
      </c>
      <c r="C274">
        <v>12</v>
      </c>
      <c r="D274" t="s">
        <v>191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493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595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 t="shared" si="4"/>
        <v>Jädeberi</v>
      </c>
      <c r="C275">
        <v>12</v>
      </c>
      <c r="D275" t="s">
        <v>191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493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602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 t="shared" si="4"/>
        <v>Lajero</v>
      </c>
      <c r="C276">
        <v>12</v>
      </c>
      <c r="D276" t="s">
        <v>191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493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634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 t="shared" si="4"/>
        <v>Susama</v>
      </c>
      <c r="C277">
        <v>12</v>
      </c>
      <c r="D277" t="s">
        <v>191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493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758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 t="shared" si="4"/>
        <v>Buenos Aires (Cabecera)</v>
      </c>
      <c r="C278">
        <v>12</v>
      </c>
      <c r="D278" t="s">
        <v>191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447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474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 t="shared" si="4"/>
        <v>Agua de Salud</v>
      </c>
      <c r="C279">
        <v>12</v>
      </c>
      <c r="D279" t="s">
        <v>191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447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448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 t="shared" si="4"/>
        <v>Alto de Jesús</v>
      </c>
      <c r="C280">
        <v>12</v>
      </c>
      <c r="D280" t="s">
        <v>191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447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452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 t="shared" si="4"/>
        <v>Cerro Pelado</v>
      </c>
      <c r="C281">
        <v>12</v>
      </c>
      <c r="D281" t="s">
        <v>191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447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496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 t="shared" si="4"/>
        <v>El Bale</v>
      </c>
      <c r="C282">
        <v>12</v>
      </c>
      <c r="D282" t="s">
        <v>191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447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525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 t="shared" si="4"/>
        <v>El Paredón</v>
      </c>
      <c r="C283">
        <v>12</v>
      </c>
      <c r="D283" t="s">
        <v>191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447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557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 t="shared" si="4"/>
        <v>El Piro</v>
      </c>
      <c r="C284">
        <v>12</v>
      </c>
      <c r="D284" t="s">
        <v>191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447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562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 t="shared" si="4"/>
        <v>Guayabito</v>
      </c>
      <c r="C285">
        <v>12</v>
      </c>
      <c r="D285" t="s">
        <v>191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447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590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 t="shared" si="4"/>
        <v>Güibale</v>
      </c>
      <c r="C286">
        <v>12</v>
      </c>
      <c r="D286" t="s">
        <v>191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447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591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 t="shared" si="4"/>
        <v>El Peñón</v>
      </c>
      <c r="C287">
        <v>12</v>
      </c>
      <c r="D287" t="s">
        <v>191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447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559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 t="shared" si="4"/>
        <v>El Piro N°2 (Muakwata Kubu)</v>
      </c>
      <c r="C288">
        <v>12</v>
      </c>
      <c r="D288" t="s">
        <v>191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447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563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 t="shared" si="4"/>
        <v>Bisira (Cabecera)</v>
      </c>
      <c r="C289">
        <v>12</v>
      </c>
      <c r="D289" t="s">
        <v>191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299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464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 t="shared" si="4"/>
        <v>Gworoni</v>
      </c>
      <c r="C290">
        <v>12</v>
      </c>
      <c r="D290" t="s">
        <v>191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299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594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 t="shared" si="4"/>
        <v>Kankintú</v>
      </c>
      <c r="C291">
        <v>12</v>
      </c>
      <c r="D291" t="s">
        <v>191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299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299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 t="shared" si="4"/>
        <v>Mününi</v>
      </c>
      <c r="C292">
        <v>12</v>
      </c>
      <c r="D292" t="s">
        <v>191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299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675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 t="shared" si="4"/>
        <v>Piedra Roja</v>
      </c>
      <c r="C293">
        <v>12</v>
      </c>
      <c r="D293" t="s">
        <v>191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299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696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 t="shared" si="4"/>
        <v>Calante</v>
      </c>
      <c r="C294">
        <v>12</v>
      </c>
      <c r="D294" t="s">
        <v>191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299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476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 t="shared" si="4"/>
        <v>Tolote</v>
      </c>
      <c r="C295">
        <v>12</v>
      </c>
      <c r="D295" t="s">
        <v>191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299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764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 t="shared" si="4"/>
        <v>Kusapín</v>
      </c>
      <c r="C296">
        <v>12</v>
      </c>
      <c r="D296" t="s">
        <v>191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296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296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 t="shared" si="4"/>
        <v>Bahía Azul</v>
      </c>
      <c r="C297">
        <v>12</v>
      </c>
      <c r="D297" t="s">
        <v>191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296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456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 t="shared" si="4"/>
        <v>Río Chiriquí</v>
      </c>
      <c r="C298">
        <v>12</v>
      </c>
      <c r="D298" t="s">
        <v>191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296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723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 t="shared" si="4"/>
        <v>Tobobe</v>
      </c>
      <c r="C299">
        <v>12</v>
      </c>
      <c r="D299" t="s">
        <v>191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296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763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 t="shared" si="4"/>
        <v>Cañaveral</v>
      </c>
      <c r="C300">
        <v>12</v>
      </c>
      <c r="D300" t="s">
        <v>191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296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283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 t="shared" si="4"/>
        <v>Samboa (Cabecera)</v>
      </c>
      <c r="C301">
        <v>12</v>
      </c>
      <c r="D301" t="s">
        <v>191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192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735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 t="shared" si="4"/>
        <v>Büri</v>
      </c>
      <c r="C302">
        <v>12</v>
      </c>
      <c r="D302" t="s">
        <v>191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192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199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 t="shared" si="4"/>
        <v>Gwaribiara</v>
      </c>
      <c r="C303">
        <v>12</v>
      </c>
      <c r="D303" t="s">
        <v>191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192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593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 t="shared" si="4"/>
        <v>Man Creek</v>
      </c>
      <c r="C304">
        <v>12</v>
      </c>
      <c r="D304" t="s">
        <v>191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192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665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 t="shared" si="4"/>
        <v>Tu Gwai (Tuwai)</v>
      </c>
      <c r="C305">
        <v>12</v>
      </c>
      <c r="D305" t="s">
        <v>191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192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193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 t="shared" si="4"/>
        <v>Santa Catalina o Calovébora o Bledeshia (Cabecera</v>
      </c>
      <c r="C306">
        <v>12</v>
      </c>
      <c r="D306" t="s">
        <v>191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449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746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 t="shared" si="4"/>
        <v>Alto Bilingüe o Gdogüeshia</v>
      </c>
      <c r="C307">
        <v>12</v>
      </c>
      <c r="D307" t="s">
        <v>191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449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450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 t="shared" si="4"/>
        <v>Loma Yuca o Ijuicho</v>
      </c>
      <c r="C308">
        <v>12</v>
      </c>
      <c r="D308" t="s">
        <v>191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449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655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 t="shared" si="4"/>
        <v>San Pedrito o Jiküi</v>
      </c>
      <c r="C309">
        <v>12</v>
      </c>
      <c r="D309" t="s">
        <v>191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449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745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 t="shared" si="4"/>
        <v>Valle Bonito o Dogata</v>
      </c>
      <c r="C310">
        <v>12</v>
      </c>
      <c r="D310" t="s">
        <v>191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449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774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 t="shared" si="4"/>
        <v>La Palma (Cabecera)</v>
      </c>
      <c r="C311">
        <v>5</v>
      </c>
      <c r="D311" t="s">
        <v>151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269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270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 t="shared" si="4"/>
        <v>Camogantí</v>
      </c>
      <c r="C312">
        <v>5</v>
      </c>
      <c r="D312" t="s">
        <v>151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269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482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 t="shared" si="4"/>
        <v>Chepigana</v>
      </c>
      <c r="C313">
        <v>5</v>
      </c>
      <c r="D313" t="s">
        <v>151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269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269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 t="shared" si="4"/>
        <v>Garachiné</v>
      </c>
      <c r="C314">
        <v>5</v>
      </c>
      <c r="D314" t="s">
        <v>151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269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578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 t="shared" si="4"/>
        <v>Jaqué</v>
      </c>
      <c r="C315">
        <v>5</v>
      </c>
      <c r="D315" t="s">
        <v>151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269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603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 t="shared" si="4"/>
        <v>Puerto Piña</v>
      </c>
      <c r="C316">
        <v>5</v>
      </c>
      <c r="D316" t="s">
        <v>151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269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709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 t="shared" si="4"/>
        <v>Sambú</v>
      </c>
      <c r="C317">
        <v>5</v>
      </c>
      <c r="D317" t="s">
        <v>151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269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426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 t="shared" si="4"/>
        <v>Setegantí</v>
      </c>
      <c r="C318">
        <v>5</v>
      </c>
      <c r="D318" t="s">
        <v>151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269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753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 t="shared" si="4"/>
        <v>Taimatí</v>
      </c>
      <c r="C319">
        <v>5</v>
      </c>
      <c r="D319" t="s">
        <v>151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269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760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 t="shared" si="4"/>
        <v>Tucutí</v>
      </c>
      <c r="C320">
        <v>5</v>
      </c>
      <c r="D320" t="s">
        <v>151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269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767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 t="shared" si="4"/>
        <v>El Real de Santa María (Cabecera)</v>
      </c>
      <c r="C321">
        <v>5</v>
      </c>
      <c r="D321" t="s">
        <v>151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152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568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 t="shared" si="4"/>
        <v>Boca de Cupe</v>
      </c>
      <c r="C322">
        <v>5</v>
      </c>
      <c r="D322" t="s">
        <v>151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152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382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 t="shared" si="4"/>
        <v>Paya</v>
      </c>
      <c r="C323">
        <v>5</v>
      </c>
      <c r="D323" t="s">
        <v>151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152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690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 t="shared" si="4"/>
        <v>Pinogana</v>
      </c>
      <c r="C324">
        <v>5</v>
      </c>
      <c r="D324" t="s">
        <v>151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152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152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 t="shared" si="4"/>
        <v>Púcuro</v>
      </c>
      <c r="C325">
        <v>5</v>
      </c>
      <c r="D325" t="s">
        <v>151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152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706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 t="shared" si="4"/>
        <v>Yape</v>
      </c>
      <c r="C326">
        <v>5</v>
      </c>
      <c r="D326" t="s">
        <v>151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152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782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 t="shared" si="4"/>
        <v>Yaviza</v>
      </c>
      <c r="C327">
        <v>5</v>
      </c>
      <c r="D327" t="s">
        <v>151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152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153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 t="shared" si="4"/>
        <v>Metetí</v>
      </c>
      <c r="C328">
        <v>5</v>
      </c>
      <c r="D328" t="s">
        <v>151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152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159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 t="shared" si="4"/>
        <v>Comarca Kuna de Wargandí</v>
      </c>
      <c r="C329">
        <v>5</v>
      </c>
      <c r="D329" t="s">
        <v>151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152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211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 t="shared" si="4"/>
        <v>Río Congo</v>
      </c>
      <c r="C330">
        <v>5</v>
      </c>
      <c r="D330" t="s">
        <v>151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181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724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 t="shared" ref="B331:B394" si="5">+N331</f>
        <v>Río Iglesias</v>
      </c>
      <c r="C331">
        <v>5</v>
      </c>
      <c r="D331" t="s">
        <v>151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181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727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 t="shared" si="5"/>
        <v>Agua Fría</v>
      </c>
      <c r="C332">
        <v>5</v>
      </c>
      <c r="D332" t="s">
        <v>151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181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378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 t="shared" si="5"/>
        <v>Cucunatí</v>
      </c>
      <c r="C333">
        <v>5</v>
      </c>
      <c r="D333" t="s">
        <v>151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181</v>
      </c>
      <c r="J333">
        <v>8.6035499572753906</v>
      </c>
      <c r="K333">
        <v>-78.213302612304688</v>
      </c>
      <c r="L333">
        <v>0</v>
      </c>
      <c r="M333">
        <v>50314</v>
      </c>
      <c r="N333" t="s">
        <v>515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 t="shared" si="5"/>
        <v>Río Congo Arriba</v>
      </c>
      <c r="C334">
        <v>5</v>
      </c>
      <c r="D334" t="s">
        <v>151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181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725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 t="shared" si="5"/>
        <v>Santa Fe (Cabecera)</v>
      </c>
      <c r="C335">
        <v>5</v>
      </c>
      <c r="D335" t="s">
        <v>151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181</v>
      </c>
      <c r="J335">
        <v>8.6035499572753906</v>
      </c>
      <c r="K335">
        <v>-78.213302612304688</v>
      </c>
      <c r="L335">
        <v>0</v>
      </c>
      <c r="M335">
        <v>50316</v>
      </c>
      <c r="N335" t="s">
        <v>182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 t="shared" si="5"/>
        <v>Zapallal</v>
      </c>
      <c r="C336">
        <v>5</v>
      </c>
      <c r="D336" t="s">
        <v>151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181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783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 t="shared" si="5"/>
        <v>Chitré (Cabecera)</v>
      </c>
      <c r="C337">
        <v>6</v>
      </c>
      <c r="D337" t="s">
        <v>158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297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321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 t="shared" si="5"/>
        <v>La Arena</v>
      </c>
      <c r="C338">
        <v>6</v>
      </c>
      <c r="D338" t="s">
        <v>158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297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326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 t="shared" si="5"/>
        <v>Monagrillo</v>
      </c>
      <c r="C339">
        <v>6</v>
      </c>
      <c r="D339" t="s">
        <v>158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297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311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 t="shared" si="5"/>
        <v>Llano Bonito</v>
      </c>
      <c r="C340">
        <v>6</v>
      </c>
      <c r="D340" t="s">
        <v>158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297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298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 t="shared" si="5"/>
        <v>San Juan Bautista</v>
      </c>
      <c r="C341">
        <v>6</v>
      </c>
      <c r="D341" t="s">
        <v>158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297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367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 t="shared" si="5"/>
        <v>Las Minas (Cabecera)</v>
      </c>
      <c r="C342">
        <v>6</v>
      </c>
      <c r="D342" t="s">
        <v>158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350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642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 t="shared" si="5"/>
        <v>Chepo</v>
      </c>
      <c r="C343">
        <v>6</v>
      </c>
      <c r="D343" t="s">
        <v>158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350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134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 t="shared" si="5"/>
        <v>Chumical</v>
      </c>
      <c r="C344">
        <v>6</v>
      </c>
      <c r="D344" t="s">
        <v>158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350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504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 t="shared" si="5"/>
        <v>El Toro</v>
      </c>
      <c r="C345">
        <v>6</v>
      </c>
      <c r="D345" t="s">
        <v>158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350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573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 t="shared" si="5"/>
        <v>Leones</v>
      </c>
      <c r="C346">
        <v>6</v>
      </c>
      <c r="D346" t="s">
        <v>158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350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351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 t="shared" si="5"/>
        <v>Quebrada del Rosario</v>
      </c>
      <c r="C347">
        <v>6</v>
      </c>
      <c r="D347" t="s">
        <v>158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350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717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 t="shared" si="5"/>
        <v>Quebrada El Ciprián</v>
      </c>
      <c r="C348">
        <v>6</v>
      </c>
      <c r="D348" t="s">
        <v>158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350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718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 t="shared" si="5"/>
        <v>Los Pozos (Cabecera)</v>
      </c>
      <c r="C349">
        <v>6</v>
      </c>
      <c r="D349" t="s">
        <v>158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406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407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 t="shared" si="5"/>
        <v>El Capurí</v>
      </c>
      <c r="C350">
        <v>6</v>
      </c>
      <c r="D350" t="s">
        <v>158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406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532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 t="shared" si="5"/>
        <v>El Calabacito</v>
      </c>
      <c r="C351">
        <v>6</v>
      </c>
      <c r="D351" t="s">
        <v>158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406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529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 t="shared" si="5"/>
        <v>El Cedro</v>
      </c>
      <c r="C352">
        <v>6</v>
      </c>
      <c r="D352" t="s">
        <v>158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406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534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 t="shared" si="5"/>
        <v>La Arena</v>
      </c>
      <c r="C353">
        <v>6</v>
      </c>
      <c r="D353" t="s">
        <v>158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406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326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 t="shared" si="5"/>
        <v>La Pitaloza</v>
      </c>
      <c r="C354">
        <v>6</v>
      </c>
      <c r="D354" t="s">
        <v>158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406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623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 t="shared" si="5"/>
        <v>Los Cerritos</v>
      </c>
      <c r="C355">
        <v>6</v>
      </c>
      <c r="D355" t="s">
        <v>158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406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659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 t="shared" si="5"/>
        <v>Los Cerros de Paja</v>
      </c>
      <c r="C356">
        <v>6</v>
      </c>
      <c r="D356" t="s">
        <v>158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406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660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 t="shared" si="5"/>
        <v>Las Llanas</v>
      </c>
      <c r="C357">
        <v>6</v>
      </c>
      <c r="D357" t="s">
        <v>158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406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641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 t="shared" si="5"/>
        <v>Ocú (Cabecera)</v>
      </c>
      <c r="C358">
        <v>6</v>
      </c>
      <c r="D358" t="s">
        <v>158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332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333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 t="shared" si="5"/>
        <v>Cerro Largo</v>
      </c>
      <c r="C359">
        <v>6</v>
      </c>
      <c r="D359" t="s">
        <v>158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332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495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 t="shared" si="5"/>
        <v>Los Llanos</v>
      </c>
      <c r="C360">
        <v>6</v>
      </c>
      <c r="D360" t="s">
        <v>158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332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662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 t="shared" si="5"/>
        <v>Llano Grande</v>
      </c>
      <c r="C361">
        <v>6</v>
      </c>
      <c r="D361" t="s">
        <v>158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332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651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 t="shared" si="5"/>
        <v>Peña Chatas</v>
      </c>
      <c r="C362">
        <v>6</v>
      </c>
      <c r="D362" t="s">
        <v>158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332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694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 t="shared" si="5"/>
        <v>El Tijera</v>
      </c>
      <c r="C363">
        <v>6</v>
      </c>
      <c r="D363" t="s">
        <v>158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332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572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 t="shared" si="5"/>
        <v>Menchaca</v>
      </c>
      <c r="C364">
        <v>6</v>
      </c>
      <c r="D364" t="s">
        <v>158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332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669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 t="shared" si="5"/>
        <v>Entradero del Castillo</v>
      </c>
      <c r="C365">
        <v>6</v>
      </c>
      <c r="D365" t="s">
        <v>158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332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575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 t="shared" si="5"/>
        <v>Parita (Cabecera)</v>
      </c>
      <c r="C366">
        <v>6</v>
      </c>
      <c r="D366" t="s">
        <v>158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417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419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 t="shared" si="5"/>
        <v>Cabuya</v>
      </c>
      <c r="C367">
        <v>6</v>
      </c>
      <c r="D367" t="s">
        <v>158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417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300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 t="shared" si="5"/>
        <v>Los Castillos</v>
      </c>
      <c r="C368">
        <v>6</v>
      </c>
      <c r="D368" t="s">
        <v>158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417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658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 t="shared" si="5"/>
        <v>Llano de La Cruz</v>
      </c>
      <c r="C369">
        <v>6</v>
      </c>
      <c r="D369" t="s">
        <v>158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417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649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 t="shared" si="5"/>
        <v>París</v>
      </c>
      <c r="C370">
        <v>6</v>
      </c>
      <c r="D370" t="s">
        <v>158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417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418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 t="shared" si="5"/>
        <v>Portobelillo</v>
      </c>
      <c r="C371">
        <v>6</v>
      </c>
      <c r="D371" t="s">
        <v>158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417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702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 t="shared" si="5"/>
        <v>Potuga</v>
      </c>
      <c r="C372">
        <v>6</v>
      </c>
      <c r="D372" t="s">
        <v>158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417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422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 t="shared" si="5"/>
        <v>Pesé (Cabecera)</v>
      </c>
      <c r="C373">
        <v>6</v>
      </c>
      <c r="D373" t="s">
        <v>158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342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359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 t="shared" si="5"/>
        <v>Las Cabras</v>
      </c>
      <c r="C374">
        <v>6</v>
      </c>
      <c r="D374" t="s">
        <v>158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342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635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 t="shared" si="5"/>
        <v>El Pájaro</v>
      </c>
      <c r="C375">
        <v>6</v>
      </c>
      <c r="D375" t="s">
        <v>158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342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554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 t="shared" si="5"/>
        <v>El Barrero</v>
      </c>
      <c r="C376">
        <v>6</v>
      </c>
      <c r="D376" t="s">
        <v>158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342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343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 t="shared" si="5"/>
        <v>El Pedregoso</v>
      </c>
      <c r="C377">
        <v>6</v>
      </c>
      <c r="D377" t="s">
        <v>158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342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558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 t="shared" si="5"/>
        <v>El Ciruelo</v>
      </c>
      <c r="C378">
        <v>6</v>
      </c>
      <c r="D378" t="s">
        <v>158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342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392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 t="shared" si="5"/>
        <v>Sabana Grande</v>
      </c>
      <c r="C379">
        <v>6</v>
      </c>
      <c r="D379" t="s">
        <v>158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342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366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 t="shared" si="5"/>
        <v>Rincón Hondo</v>
      </c>
      <c r="C380">
        <v>6</v>
      </c>
      <c r="D380" t="s">
        <v>158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342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722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 t="shared" si="5"/>
        <v>Santa María (Cabecera)</v>
      </c>
      <c r="C381">
        <v>6</v>
      </c>
      <c r="D381" t="s">
        <v>158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353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369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 t="shared" si="5"/>
        <v>Chupampa</v>
      </c>
      <c r="C382">
        <v>6</v>
      </c>
      <c r="D382" t="s">
        <v>158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353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444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 t="shared" si="5"/>
        <v>El Rincón</v>
      </c>
      <c r="C383">
        <v>6</v>
      </c>
      <c r="D383" t="s">
        <v>158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353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570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 t="shared" si="5"/>
        <v>El Limón</v>
      </c>
      <c r="C384">
        <v>6</v>
      </c>
      <c r="D384" t="s">
        <v>158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353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548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 t="shared" si="5"/>
        <v>Los Canelos</v>
      </c>
      <c r="C385">
        <v>6</v>
      </c>
      <c r="D385" t="s">
        <v>158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353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354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 t="shared" si="5"/>
        <v>Guararé (Cabecera)</v>
      </c>
      <c r="C386">
        <v>7</v>
      </c>
      <c r="D386" t="s">
        <v>268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400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587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 t="shared" si="5"/>
        <v>El Espinal</v>
      </c>
      <c r="C387">
        <v>7</v>
      </c>
      <c r="D387" t="s">
        <v>268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400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541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 t="shared" si="5"/>
        <v>El Macano</v>
      </c>
      <c r="C388">
        <v>7</v>
      </c>
      <c r="D388" t="s">
        <v>268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400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549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 t="shared" si="5"/>
        <v>Guararé Arriba</v>
      </c>
      <c r="C389">
        <v>7</v>
      </c>
      <c r="D389" t="s">
        <v>268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400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588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 t="shared" si="5"/>
        <v>La Enea</v>
      </c>
      <c r="C390">
        <v>7</v>
      </c>
      <c r="D390" t="s">
        <v>268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400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611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 t="shared" si="5"/>
        <v>La Pasera</v>
      </c>
      <c r="C391">
        <v>7</v>
      </c>
      <c r="D391" t="s">
        <v>268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400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401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 t="shared" si="5"/>
        <v>Las Trancas</v>
      </c>
      <c r="C392">
        <v>7</v>
      </c>
      <c r="D392" t="s">
        <v>268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400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645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 t="shared" si="5"/>
        <v>Llano Abajo</v>
      </c>
      <c r="C393">
        <v>7</v>
      </c>
      <c r="D393" t="s">
        <v>268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400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648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 t="shared" si="5"/>
        <v>El Hato</v>
      </c>
      <c r="C394">
        <v>7</v>
      </c>
      <c r="D394" t="s">
        <v>268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400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545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 t="shared" ref="B395:B458" si="6">+N395</f>
        <v>Perales</v>
      </c>
      <c r="C395">
        <v>7</v>
      </c>
      <c r="D395" t="s">
        <v>268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400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695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 t="shared" si="6"/>
        <v>Las Tablas (Cabecera)</v>
      </c>
      <c r="C396">
        <v>7</v>
      </c>
      <c r="D396" t="s">
        <v>268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348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349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 t="shared" si="6"/>
        <v>Bajo Corral</v>
      </c>
      <c r="C397">
        <v>7</v>
      </c>
      <c r="D397" t="s">
        <v>268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348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457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 t="shared" si="6"/>
        <v>Bayano</v>
      </c>
      <c r="C398">
        <v>7</v>
      </c>
      <c r="D398" t="s">
        <v>268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348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462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 t="shared" si="6"/>
        <v>El Carate</v>
      </c>
      <c r="C399">
        <v>7</v>
      </c>
      <c r="D399" t="s">
        <v>268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348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533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 t="shared" si="6"/>
        <v>El Cocal</v>
      </c>
      <c r="C400">
        <v>7</v>
      </c>
      <c r="D400" t="s">
        <v>268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348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535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 t="shared" si="6"/>
        <v>El Manantial</v>
      </c>
      <c r="C401">
        <v>7</v>
      </c>
      <c r="D401" t="s">
        <v>268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348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550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 t="shared" si="6"/>
        <v>El Muñóz</v>
      </c>
      <c r="C402">
        <v>7</v>
      </c>
      <c r="D402" t="s">
        <v>268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348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552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 t="shared" si="6"/>
        <v>El Pedregoso</v>
      </c>
      <c r="C403">
        <v>7</v>
      </c>
      <c r="D403" t="s">
        <v>268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348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558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 t="shared" si="6"/>
        <v>La Laja</v>
      </c>
      <c r="C404">
        <v>7</v>
      </c>
      <c r="D404" t="s">
        <v>268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348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619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 t="shared" si="6"/>
        <v>La Miel</v>
      </c>
      <c r="C405">
        <v>7</v>
      </c>
      <c r="D405" t="s">
        <v>268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348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620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 t="shared" si="6"/>
        <v>La Palma</v>
      </c>
      <c r="C406">
        <v>7</v>
      </c>
      <c r="D406" t="s">
        <v>268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348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622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 t="shared" si="6"/>
        <v>La Tiza</v>
      </c>
      <c r="C407">
        <v>7</v>
      </c>
      <c r="D407" t="s">
        <v>268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348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627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 t="shared" si="6"/>
        <v>Las Palmitas</v>
      </c>
      <c r="C408">
        <v>7</v>
      </c>
      <c r="D408" t="s">
        <v>268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348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643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 t="shared" si="6"/>
        <v>Las Tablas Abajo</v>
      </c>
      <c r="C409">
        <v>7</v>
      </c>
      <c r="D409" t="s">
        <v>268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348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644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 t="shared" si="6"/>
        <v>Nuario</v>
      </c>
      <c r="C410">
        <v>7</v>
      </c>
      <c r="D410" t="s">
        <v>268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348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678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 t="shared" si="6"/>
        <v>Palmira</v>
      </c>
      <c r="C411">
        <v>7</v>
      </c>
      <c r="D411" t="s">
        <v>268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348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416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 t="shared" si="6"/>
        <v>Peña Blanca</v>
      </c>
      <c r="C412">
        <v>7</v>
      </c>
      <c r="D412" t="s">
        <v>268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348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693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 t="shared" si="6"/>
        <v>Río Hondo</v>
      </c>
      <c r="C413">
        <v>7</v>
      </c>
      <c r="D413" t="s">
        <v>268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348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726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 t="shared" si="6"/>
        <v>San José</v>
      </c>
      <c r="C414">
        <v>7</v>
      </c>
      <c r="D414" t="s">
        <v>268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348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739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 t="shared" si="6"/>
        <v>San Miguel</v>
      </c>
      <c r="C415">
        <v>7</v>
      </c>
      <c r="D415" t="s">
        <v>268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348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743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 t="shared" si="6"/>
        <v>Santo Domingo</v>
      </c>
      <c r="C416">
        <v>7</v>
      </c>
      <c r="D416" t="s">
        <v>268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348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370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 t="shared" si="6"/>
        <v>Sesteadero</v>
      </c>
      <c r="C417">
        <v>7</v>
      </c>
      <c r="D417" t="s">
        <v>268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348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752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 t="shared" si="6"/>
        <v>Valle Rico</v>
      </c>
      <c r="C418">
        <v>7</v>
      </c>
      <c r="D418" t="s">
        <v>268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348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775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 t="shared" si="6"/>
        <v>Vallerriquito</v>
      </c>
      <c r="C419">
        <v>7</v>
      </c>
      <c r="D419" t="s">
        <v>268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348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776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 t="shared" si="6"/>
        <v>La Villa de Los Santos (Cabecera)</v>
      </c>
      <c r="C420">
        <v>7</v>
      </c>
      <c r="D420" t="s">
        <v>268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268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306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 t="shared" si="6"/>
        <v>El Guásimo</v>
      </c>
      <c r="C421">
        <v>7</v>
      </c>
      <c r="D421" t="s">
        <v>268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268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544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 t="shared" si="6"/>
        <v>La Colorada</v>
      </c>
      <c r="C422">
        <v>7</v>
      </c>
      <c r="D422" t="s">
        <v>268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268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257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 t="shared" si="6"/>
        <v>La Espigadilla</v>
      </c>
      <c r="C423">
        <v>7</v>
      </c>
      <c r="D423" t="s">
        <v>268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268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616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 t="shared" si="6"/>
        <v>Las Cruces</v>
      </c>
      <c r="C424">
        <v>7</v>
      </c>
      <c r="D424" t="s">
        <v>268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268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636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 t="shared" si="6"/>
        <v>Las Guabas</v>
      </c>
      <c r="C425">
        <v>7</v>
      </c>
      <c r="D425" t="s">
        <v>268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268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638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 t="shared" si="6"/>
        <v>Los Ángeles</v>
      </c>
      <c r="C426">
        <v>7</v>
      </c>
      <c r="D426" t="s">
        <v>268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268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352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 t="shared" si="6"/>
        <v>Los Olivos</v>
      </c>
      <c r="C427">
        <v>7</v>
      </c>
      <c r="D427" t="s">
        <v>268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268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405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 t="shared" si="6"/>
        <v>Llano Largo</v>
      </c>
      <c r="C428">
        <v>7</v>
      </c>
      <c r="D428" t="s">
        <v>268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268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652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 t="shared" si="6"/>
        <v>Sabana Grande</v>
      </c>
      <c r="C429">
        <v>7</v>
      </c>
      <c r="D429" t="s">
        <v>268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268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366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 t="shared" si="6"/>
        <v>Santa Ana</v>
      </c>
      <c r="C430">
        <v>7</v>
      </c>
      <c r="D430" t="s">
        <v>268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268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131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 t="shared" si="6"/>
        <v>Tres Quebradas</v>
      </c>
      <c r="C431">
        <v>7</v>
      </c>
      <c r="D431" t="s">
        <v>268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268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766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 t="shared" si="6"/>
        <v>Agua Buena</v>
      </c>
      <c r="C432">
        <v>7</v>
      </c>
      <c r="D432" t="s">
        <v>268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268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446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 t="shared" si="6"/>
        <v>Villa Lourdes</v>
      </c>
      <c r="C433">
        <v>7</v>
      </c>
      <c r="D433" t="s">
        <v>268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268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780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 t="shared" si="6"/>
        <v>El Ejido</v>
      </c>
      <c r="C434">
        <v>7</v>
      </c>
      <c r="D434" t="s">
        <v>268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268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393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 t="shared" si="6"/>
        <v>Macaracas (Cabecera)</v>
      </c>
      <c r="C435">
        <v>7</v>
      </c>
      <c r="D435" t="s">
        <v>268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328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329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 t="shared" si="6"/>
        <v>Bahía Honda</v>
      </c>
      <c r="C436">
        <v>7</v>
      </c>
      <c r="D436" t="s">
        <v>268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328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379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 t="shared" si="6"/>
        <v>Bajos de Güera</v>
      </c>
      <c r="C437">
        <v>7</v>
      </c>
      <c r="D437" t="s">
        <v>268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328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458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 t="shared" si="6"/>
        <v>Corozal</v>
      </c>
      <c r="C438">
        <v>7</v>
      </c>
      <c r="D438" t="s">
        <v>268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328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389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 t="shared" si="6"/>
        <v>Chupa</v>
      </c>
      <c r="C439">
        <v>7</v>
      </c>
      <c r="D439" t="s">
        <v>268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328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505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 t="shared" si="6"/>
        <v>El Cedro</v>
      </c>
      <c r="C440">
        <v>7</v>
      </c>
      <c r="D440" t="s">
        <v>268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328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534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 t="shared" si="6"/>
        <v>Espino Amarillo</v>
      </c>
      <c r="C441">
        <v>7</v>
      </c>
      <c r="D441" t="s">
        <v>268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328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576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 t="shared" si="6"/>
        <v>La Mesa</v>
      </c>
      <c r="C442">
        <v>7</v>
      </c>
      <c r="D442" t="s">
        <v>268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328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238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 t="shared" si="6"/>
        <v>Las Palmas</v>
      </c>
      <c r="C443">
        <v>7</v>
      </c>
      <c r="D443" t="s">
        <v>268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328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308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 t="shared" si="6"/>
        <v>Llano de Piedra</v>
      </c>
      <c r="C444">
        <v>7</v>
      </c>
      <c r="D444" t="s">
        <v>268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328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650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 t="shared" si="6"/>
        <v>Mogollón</v>
      </c>
      <c r="C445">
        <v>7</v>
      </c>
      <c r="D445" t="s">
        <v>268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328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671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 t="shared" si="6"/>
        <v>Pedasí (Cabecera)</v>
      </c>
      <c r="C446">
        <v>7</v>
      </c>
      <c r="D446" t="s">
        <v>268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656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691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 t="shared" si="6"/>
        <v>Los Asientos</v>
      </c>
      <c r="C447">
        <v>7</v>
      </c>
      <c r="D447" t="s">
        <v>268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656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657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 t="shared" si="6"/>
        <v>Mariabé</v>
      </c>
      <c r="C448">
        <v>7</v>
      </c>
      <c r="D448" t="s">
        <v>268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656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668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 t="shared" si="6"/>
        <v>Purio</v>
      </c>
      <c r="C449">
        <v>7</v>
      </c>
      <c r="D449" t="s">
        <v>268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656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713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 t="shared" si="6"/>
        <v>Oria Arriba</v>
      </c>
      <c r="C450">
        <v>7</v>
      </c>
      <c r="D450" t="s">
        <v>268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656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680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 t="shared" si="6"/>
        <v>Pocrí (Cabecera)</v>
      </c>
      <c r="C451">
        <v>7</v>
      </c>
      <c r="D451" t="s">
        <v>268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248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701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 t="shared" si="6"/>
        <v>El Cañafístulo</v>
      </c>
      <c r="C452">
        <v>7</v>
      </c>
      <c r="D452" t="s">
        <v>268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248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530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 t="shared" si="6"/>
        <v>Lajamina</v>
      </c>
      <c r="C453">
        <v>7</v>
      </c>
      <c r="D453" t="s">
        <v>268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248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631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 t="shared" si="6"/>
        <v>Paraíso</v>
      </c>
      <c r="C454">
        <v>7</v>
      </c>
      <c r="D454" t="s">
        <v>268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248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686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 t="shared" si="6"/>
        <v>Paritilla</v>
      </c>
      <c r="C455">
        <v>7</v>
      </c>
      <c r="D455" t="s">
        <v>268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248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687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 t="shared" si="6"/>
        <v>Tonosí (Cabecera)</v>
      </c>
      <c r="C456">
        <v>7</v>
      </c>
      <c r="D456" t="s">
        <v>268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453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765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 t="shared" si="6"/>
        <v>Altos de Güera</v>
      </c>
      <c r="C457">
        <v>7</v>
      </c>
      <c r="D457" t="s">
        <v>268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453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454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 t="shared" si="6"/>
        <v>Cañas</v>
      </c>
      <c r="C458">
        <v>7</v>
      </c>
      <c r="D458" t="s">
        <v>268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453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484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 t="shared" ref="B459:B522" si="7">+N459</f>
        <v>El Bebedero</v>
      </c>
      <c r="C459">
        <v>7</v>
      </c>
      <c r="D459" t="s">
        <v>268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453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526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 t="shared" si="7"/>
        <v>El Cacao</v>
      </c>
      <c r="C460">
        <v>7</v>
      </c>
      <c r="D460" t="s">
        <v>268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453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528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 t="shared" si="7"/>
        <v>El Cortezo</v>
      </c>
      <c r="C461">
        <v>7</v>
      </c>
      <c r="D461" t="s">
        <v>268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453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538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 t="shared" si="7"/>
        <v>Flores</v>
      </c>
      <c r="C462">
        <v>7</v>
      </c>
      <c r="D462" t="s">
        <v>268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453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577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 t="shared" si="7"/>
        <v>Guánico</v>
      </c>
      <c r="C463">
        <v>7</v>
      </c>
      <c r="D463" t="s">
        <v>268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453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586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 t="shared" si="7"/>
        <v>La Tronosa</v>
      </c>
      <c r="C464">
        <v>7</v>
      </c>
      <c r="D464" t="s">
        <v>268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453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629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 t="shared" si="7"/>
        <v>Cambutal</v>
      </c>
      <c r="C465">
        <v>7</v>
      </c>
      <c r="D465" t="s">
        <v>268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453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481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 t="shared" si="7"/>
        <v>Isla de Cañas</v>
      </c>
      <c r="C466">
        <v>7</v>
      </c>
      <c r="D466" t="s">
        <v>268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453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600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 t="shared" si="7"/>
        <v>San Miguel (Cabecera)</v>
      </c>
      <c r="C467">
        <v>8</v>
      </c>
      <c r="D467" t="s">
        <v>99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612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744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 t="shared" si="7"/>
        <v>La Ensenada</v>
      </c>
      <c r="C468">
        <v>8</v>
      </c>
      <c r="D468" t="s">
        <v>99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612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613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 t="shared" si="7"/>
        <v>La Esmeralda</v>
      </c>
      <c r="C469">
        <v>8</v>
      </c>
      <c r="D469" t="s">
        <v>99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612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615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 t="shared" si="7"/>
        <v>La Guinea</v>
      </c>
      <c r="C470">
        <v>8</v>
      </c>
      <c r="D470" t="s">
        <v>99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612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618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 t="shared" si="7"/>
        <v>Pedro González</v>
      </c>
      <c r="C471">
        <v>8</v>
      </c>
      <c r="D471" t="s">
        <v>99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612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692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 t="shared" si="7"/>
        <v>Saboga</v>
      </c>
      <c r="C472">
        <v>8</v>
      </c>
      <c r="D472" t="s">
        <v>99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612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732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 t="shared" si="7"/>
        <v>Chepo (Cabecera</v>
      </c>
      <c r="C473">
        <v>8</v>
      </c>
      <c r="D473" t="s">
        <v>99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134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135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 t="shared" si="7"/>
        <v>Cañita</v>
      </c>
      <c r="C474">
        <v>8</v>
      </c>
      <c r="D474" t="s">
        <v>99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134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275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 t="shared" si="7"/>
        <v>El Llano</v>
      </c>
      <c r="C475">
        <v>8</v>
      </c>
      <c r="D475" t="s">
        <v>99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134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394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 t="shared" si="7"/>
        <v>Las Margaritas</v>
      </c>
      <c r="C476">
        <v>8</v>
      </c>
      <c r="D476" t="s">
        <v>99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134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208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 t="shared" si="7"/>
        <v>Santa Cruz de Chinina</v>
      </c>
      <c r="C477">
        <v>8</v>
      </c>
      <c r="D477" t="s">
        <v>99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134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748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 t="shared" si="7"/>
        <v>Comarca Kuna de Madugandi</v>
      </c>
      <c r="C478">
        <v>8</v>
      </c>
      <c r="D478" t="s">
        <v>99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134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201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 t="shared" si="7"/>
        <v>Tortí</v>
      </c>
      <c r="C479">
        <v>8</v>
      </c>
      <c r="D479" t="s">
        <v>99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134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206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 t="shared" si="7"/>
        <v>Chimán (Cabecera)</v>
      </c>
      <c r="C480">
        <v>8</v>
      </c>
      <c r="D480" t="s">
        <v>99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471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502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 t="shared" si="7"/>
        <v>Brujas</v>
      </c>
      <c r="C481">
        <v>8</v>
      </c>
      <c r="D481" t="s">
        <v>99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471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472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 t="shared" si="7"/>
        <v>Gonzalo Vásquez</v>
      </c>
      <c r="C482">
        <v>8</v>
      </c>
      <c r="D482" t="s">
        <v>99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471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583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 t="shared" si="7"/>
        <v>Pásiga</v>
      </c>
      <c r="C483">
        <v>8</v>
      </c>
      <c r="D483" t="s">
        <v>99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471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688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 t="shared" si="7"/>
        <v>Unión Santeña</v>
      </c>
      <c r="C484">
        <v>8</v>
      </c>
      <c r="D484" t="s">
        <v>99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471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771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 t="shared" si="7"/>
        <v>San Felipe</v>
      </c>
      <c r="C485">
        <v>8</v>
      </c>
      <c r="D485" t="s">
        <v>99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99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194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 t="shared" si="7"/>
        <v>El Chorrillo</v>
      </c>
      <c r="C486">
        <v>8</v>
      </c>
      <c r="D486" t="s">
        <v>99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99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112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 t="shared" si="7"/>
        <v>Santa Ana</v>
      </c>
      <c r="C487">
        <v>8</v>
      </c>
      <c r="D487" t="s">
        <v>99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99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131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 t="shared" si="7"/>
        <v>La Exposición o Calidonia</v>
      </c>
      <c r="C488">
        <v>8</v>
      </c>
      <c r="D488" t="s">
        <v>99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99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128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 t="shared" si="7"/>
        <v>Curundú</v>
      </c>
      <c r="C489">
        <v>8</v>
      </c>
      <c r="D489" t="s">
        <v>99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99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109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 t="shared" si="7"/>
        <v>Betania</v>
      </c>
      <c r="C490">
        <v>8</v>
      </c>
      <c r="D490" t="s">
        <v>99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99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133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 t="shared" si="7"/>
        <v>Bella Vista</v>
      </c>
      <c r="C491">
        <v>8</v>
      </c>
      <c r="D491" t="s">
        <v>99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99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143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 t="shared" si="7"/>
        <v>Pueblo Nuevo</v>
      </c>
      <c r="C492">
        <v>8</v>
      </c>
      <c r="D492" t="s">
        <v>99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99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161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 t="shared" si="7"/>
        <v>San Francisco</v>
      </c>
      <c r="C493">
        <v>8</v>
      </c>
      <c r="D493" t="s">
        <v>99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99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118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 t="shared" si="7"/>
        <v>Parque Lefevre</v>
      </c>
      <c r="C494">
        <v>8</v>
      </c>
      <c r="D494" t="s">
        <v>99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99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136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 t="shared" si="7"/>
        <v>Río Abajo</v>
      </c>
      <c r="C495">
        <v>8</v>
      </c>
      <c r="D495" t="s">
        <v>99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99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130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 t="shared" si="7"/>
        <v>Juan Díaz</v>
      </c>
      <c r="C496">
        <v>8</v>
      </c>
      <c r="D496" t="s">
        <v>99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99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111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 t="shared" si="7"/>
        <v>Pedregal</v>
      </c>
      <c r="C497">
        <v>8</v>
      </c>
      <c r="D497" t="s">
        <v>99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99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110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 t="shared" si="7"/>
        <v>Ancón</v>
      </c>
      <c r="C498">
        <v>8</v>
      </c>
      <c r="D498" t="s">
        <v>99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99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127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 t="shared" si="7"/>
        <v>Caimitillo</v>
      </c>
      <c r="C499">
        <v>8</v>
      </c>
      <c r="D499" t="s">
        <v>99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99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117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 t="shared" si="7"/>
        <v>Las Cumbres</v>
      </c>
      <c r="C500">
        <v>8</v>
      </c>
      <c r="D500" t="s">
        <v>99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99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129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 t="shared" si="7"/>
        <v>Pacora</v>
      </c>
      <c r="C501">
        <v>8</v>
      </c>
      <c r="D501" t="s">
        <v>99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99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100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 t="shared" si="7"/>
        <v>San Martín</v>
      </c>
      <c r="C502">
        <v>8</v>
      </c>
      <c r="D502" t="s">
        <v>99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99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169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 t="shared" si="7"/>
        <v>Tocumen</v>
      </c>
      <c r="C503">
        <v>8</v>
      </c>
      <c r="D503" t="s">
        <v>99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99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101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 t="shared" si="7"/>
        <v>Las Mañanitas</v>
      </c>
      <c r="C504">
        <v>8</v>
      </c>
      <c r="D504" t="s">
        <v>99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99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125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 t="shared" si="7"/>
        <v>24 de Diciembre</v>
      </c>
      <c r="C505">
        <v>8</v>
      </c>
      <c r="D505" t="s">
        <v>99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99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105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 t="shared" si="7"/>
        <v>Alcalde Díaz</v>
      </c>
      <c r="C506">
        <v>8</v>
      </c>
      <c r="D506" t="s">
        <v>99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99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123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 t="shared" si="7"/>
        <v>Ernesto Córdoba Campos</v>
      </c>
      <c r="C507">
        <v>8</v>
      </c>
      <c r="D507" t="s">
        <v>99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99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122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 t="shared" si="7"/>
        <v>Don Bosco</v>
      </c>
      <c r="C508">
        <v>8</v>
      </c>
      <c r="D508" t="s">
        <v>99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99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137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 t="shared" si="7"/>
        <v>Amelia Denis de Icaza</v>
      </c>
      <c r="C509">
        <v>8</v>
      </c>
      <c r="D509" t="s">
        <v>99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106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124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 t="shared" si="7"/>
        <v>Belisario Porras</v>
      </c>
      <c r="C510">
        <v>8</v>
      </c>
      <c r="D510" t="s">
        <v>99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106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107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 t="shared" si="7"/>
        <v>José Domingo Espinar</v>
      </c>
      <c r="C511">
        <v>8</v>
      </c>
      <c r="D511" t="s">
        <v>99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106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140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 t="shared" si="7"/>
        <v>Mateo Iturralde</v>
      </c>
      <c r="C512">
        <v>8</v>
      </c>
      <c r="D512" t="s">
        <v>99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106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173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 t="shared" si="7"/>
        <v>Victoriano Lorenzo</v>
      </c>
      <c r="C513">
        <v>8</v>
      </c>
      <c r="D513" t="s">
        <v>99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106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162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 t="shared" si="7"/>
        <v>Arnulfo Arias</v>
      </c>
      <c r="C514">
        <v>8</v>
      </c>
      <c r="D514" t="s">
        <v>99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106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121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 t="shared" si="7"/>
        <v>Belisario Frías</v>
      </c>
      <c r="C515">
        <v>8</v>
      </c>
      <c r="D515" t="s">
        <v>99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106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113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 t="shared" si="7"/>
        <v>Omar Torrijos</v>
      </c>
      <c r="C516">
        <v>8</v>
      </c>
      <c r="D516" t="s">
        <v>99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106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 t="shared" si="7"/>
        <v>Rufina Alfaro</v>
      </c>
      <c r="C517">
        <v>8</v>
      </c>
      <c r="D517" t="s">
        <v>99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106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142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 t="shared" si="7"/>
        <v>Taboga (Cabecera)</v>
      </c>
      <c r="C518">
        <v>8</v>
      </c>
      <c r="D518" t="s">
        <v>99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681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759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 t="shared" si="7"/>
        <v>Otoque Occidente</v>
      </c>
      <c r="C519">
        <v>8</v>
      </c>
      <c r="D519" t="s">
        <v>99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681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682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 t="shared" si="7"/>
        <v>Otoque Oriente</v>
      </c>
      <c r="C520">
        <v>8</v>
      </c>
      <c r="D520" t="s">
        <v>99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681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683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 t="shared" si="7"/>
        <v>Arraiján (Cabecera)</v>
      </c>
      <c r="C521">
        <v>13</v>
      </c>
      <c r="D521" t="s">
        <v>102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103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104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 t="shared" si="7"/>
        <v>Juan Demóstenes Arosemena</v>
      </c>
      <c r="C522">
        <v>13</v>
      </c>
      <c r="D522" t="s">
        <v>102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103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126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 t="shared" ref="B523:B586" si="8">+N523</f>
        <v>Nuevo Emperador</v>
      </c>
      <c r="C523">
        <v>13</v>
      </c>
      <c r="D523" t="s">
        <v>102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103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183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 t="shared" si="8"/>
        <v>Santa Clara</v>
      </c>
      <c r="C524">
        <v>13</v>
      </c>
      <c r="D524" t="s">
        <v>102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103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278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 t="shared" si="8"/>
        <v>Veracruz</v>
      </c>
      <c r="C525">
        <v>13</v>
      </c>
      <c r="D525" t="s">
        <v>102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103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120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 t="shared" si="8"/>
        <v>Vista Alegre</v>
      </c>
      <c r="C526">
        <v>13</v>
      </c>
      <c r="D526" t="s">
        <v>102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103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108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 t="shared" si="8"/>
        <v>Burunga</v>
      </c>
      <c r="C527">
        <v>13</v>
      </c>
      <c r="D527" t="s">
        <v>102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103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119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 t="shared" si="8"/>
        <v>Cerro Silvestre</v>
      </c>
      <c r="C528">
        <v>13</v>
      </c>
      <c r="D528" t="s">
        <v>102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103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157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 t="shared" si="8"/>
        <v>Capira (Cabecera)</v>
      </c>
      <c r="C529">
        <v>13</v>
      </c>
      <c r="D529" t="s">
        <v>102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222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229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 t="shared" si="8"/>
        <v>Caimito</v>
      </c>
      <c r="C530">
        <v>13</v>
      </c>
      <c r="D530" t="s">
        <v>102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222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338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 t="shared" si="8"/>
        <v>Campana</v>
      </c>
      <c r="C531">
        <v>13</v>
      </c>
      <c r="D531" t="s">
        <v>102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222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301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 t="shared" si="8"/>
        <v>Cermeño</v>
      </c>
      <c r="C532">
        <v>13</v>
      </c>
      <c r="D532" t="s">
        <v>102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222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385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 t="shared" si="8"/>
        <v>Cirí de Los Sotos</v>
      </c>
      <c r="C533">
        <v>13</v>
      </c>
      <c r="D533" t="s">
        <v>102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222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506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 t="shared" si="8"/>
        <v>Cirí Grande</v>
      </c>
      <c r="C534">
        <v>13</v>
      </c>
      <c r="D534" t="s">
        <v>102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222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507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 t="shared" si="8"/>
        <v>El Cacao</v>
      </c>
      <c r="C535">
        <v>13</v>
      </c>
      <c r="D535" t="s">
        <v>102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222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528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 t="shared" si="8"/>
        <v>La Trinidad</v>
      </c>
      <c r="C536">
        <v>13</v>
      </c>
      <c r="D536" t="s">
        <v>102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222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628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 t="shared" si="8"/>
        <v>Las Ollas Arriba</v>
      </c>
      <c r="C537">
        <v>13</v>
      </c>
      <c r="D537" t="s">
        <v>102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222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307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 t="shared" si="8"/>
        <v>Lídice</v>
      </c>
      <c r="C538">
        <v>13</v>
      </c>
      <c r="D538" t="s">
        <v>102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222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223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 t="shared" si="8"/>
        <v>Villa Carmen</v>
      </c>
      <c r="C539">
        <v>13</v>
      </c>
      <c r="D539" t="s">
        <v>102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222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443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 t="shared" si="8"/>
        <v>Villa Rosario</v>
      </c>
      <c r="C540">
        <v>13</v>
      </c>
      <c r="D540" t="s">
        <v>102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222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241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 t="shared" si="8"/>
        <v>Santa Rosa</v>
      </c>
      <c r="C541">
        <v>13</v>
      </c>
      <c r="D541" t="s">
        <v>102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222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440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 t="shared" si="8"/>
        <v>Chame (Cabecera)</v>
      </c>
      <c r="C542">
        <v>13</v>
      </c>
      <c r="D542" t="s">
        <v>102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259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260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 t="shared" si="8"/>
        <v>Bejuco</v>
      </c>
      <c r="C543">
        <v>13</v>
      </c>
      <c r="D543" t="s">
        <v>102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259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316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 t="shared" si="8"/>
        <v>Buenos Aires</v>
      </c>
      <c r="C544">
        <v>13</v>
      </c>
      <c r="D544" t="s">
        <v>102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259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473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 t="shared" si="8"/>
        <v>Cabuya</v>
      </c>
      <c r="C545">
        <v>13</v>
      </c>
      <c r="D545" t="s">
        <v>102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259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300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 t="shared" si="8"/>
        <v>Chicá</v>
      </c>
      <c r="C546">
        <v>13</v>
      </c>
      <c r="D546" t="s">
        <v>102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259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501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 t="shared" si="8"/>
        <v>El Líbano</v>
      </c>
      <c r="C547">
        <v>13</v>
      </c>
      <c r="D547" t="s">
        <v>102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259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547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 t="shared" si="8"/>
        <v>Las Lajas</v>
      </c>
      <c r="C548">
        <v>13</v>
      </c>
      <c r="D548" t="s">
        <v>102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259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403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 t="shared" si="8"/>
        <v>Nueva Gorgona</v>
      </c>
      <c r="C549">
        <v>13</v>
      </c>
      <c r="D549" t="s">
        <v>102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259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276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 t="shared" si="8"/>
        <v>Punta Chame</v>
      </c>
      <c r="C550">
        <v>13</v>
      </c>
      <c r="D550" t="s">
        <v>102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259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335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 t="shared" si="8"/>
        <v>Sajalices</v>
      </c>
      <c r="C551">
        <v>13</v>
      </c>
      <c r="D551" t="s">
        <v>102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259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429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 t="shared" si="8"/>
        <v>Sorá</v>
      </c>
      <c r="C552">
        <v>13</v>
      </c>
      <c r="D552" t="s">
        <v>102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259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756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 t="shared" si="8"/>
        <v>Barrio Balboa</v>
      </c>
      <c r="C553">
        <v>13</v>
      </c>
      <c r="D553" t="s">
        <v>102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138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170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 t="shared" si="8"/>
        <v>Barrio Colón</v>
      </c>
      <c r="C554">
        <v>13</v>
      </c>
      <c r="D554" t="s">
        <v>102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138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147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 t="shared" si="8"/>
        <v>Amador</v>
      </c>
      <c r="C555">
        <v>13</v>
      </c>
      <c r="D555" t="s">
        <v>102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138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293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 t="shared" si="8"/>
        <v>Arosemena</v>
      </c>
      <c r="C556">
        <v>13</v>
      </c>
      <c r="D556" t="s">
        <v>102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138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336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 t="shared" si="8"/>
        <v>El Arado</v>
      </c>
      <c r="C557">
        <v>13</v>
      </c>
      <c r="D557" t="s">
        <v>102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138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203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 t="shared" si="8"/>
        <v>El Coco</v>
      </c>
      <c r="C558">
        <v>13</v>
      </c>
      <c r="D558" t="s">
        <v>102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138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174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 t="shared" si="8"/>
        <v>Feuillet</v>
      </c>
      <c r="C559">
        <v>13</v>
      </c>
      <c r="D559" t="s">
        <v>102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138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233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 t="shared" si="8"/>
        <v>Guadalupe</v>
      </c>
      <c r="C560">
        <v>13</v>
      </c>
      <c r="D560" t="s">
        <v>102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138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141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 t="shared" si="8"/>
        <v>Herrera</v>
      </c>
      <c r="C561">
        <v>13</v>
      </c>
      <c r="D561" t="s">
        <v>102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138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158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 t="shared" si="8"/>
        <v>Hurtado</v>
      </c>
      <c r="C562">
        <v>13</v>
      </c>
      <c r="D562" t="s">
        <v>102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138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599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 t="shared" si="8"/>
        <v>Iturralde</v>
      </c>
      <c r="C563">
        <v>13</v>
      </c>
      <c r="D563" t="s">
        <v>102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138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437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 t="shared" si="8"/>
        <v>La Represa</v>
      </c>
      <c r="C564">
        <v>13</v>
      </c>
      <c r="D564" t="s">
        <v>102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138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347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 t="shared" si="8"/>
        <v>Los Díaz</v>
      </c>
      <c r="C565">
        <v>13</v>
      </c>
      <c r="D565" t="s">
        <v>102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138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355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 t="shared" si="8"/>
        <v>Mendoza</v>
      </c>
      <c r="C566">
        <v>13</v>
      </c>
      <c r="D566" t="s">
        <v>102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138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237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 t="shared" si="8"/>
        <v>Obaldía</v>
      </c>
      <c r="C567">
        <v>13</v>
      </c>
      <c r="D567" t="s">
        <v>102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138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313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 t="shared" si="8"/>
        <v>Playa Leona</v>
      </c>
      <c r="C568">
        <v>13</v>
      </c>
      <c r="D568" t="s">
        <v>102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138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160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 t="shared" si="8"/>
        <v>Puerto Caimito</v>
      </c>
      <c r="C569">
        <v>13</v>
      </c>
      <c r="D569" t="s">
        <v>102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138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 t="shared" si="8"/>
        <v>Santa Rita</v>
      </c>
      <c r="C570">
        <v>13</v>
      </c>
      <c r="D570" t="s">
        <v>102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138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279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 t="shared" si="8"/>
        <v>San Carlos (Cabecera)</v>
      </c>
      <c r="C571">
        <v>13</v>
      </c>
      <c r="D571" t="s">
        <v>102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322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738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 t="shared" si="8"/>
        <v>El Espino</v>
      </c>
      <c r="C572">
        <v>13</v>
      </c>
      <c r="D572" t="s">
        <v>102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322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542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 t="shared" si="8"/>
        <v>El Higo</v>
      </c>
      <c r="C573">
        <v>13</v>
      </c>
      <c r="D573" t="s">
        <v>102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322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323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 t="shared" si="8"/>
        <v>Guayabito</v>
      </c>
      <c r="C574">
        <v>13</v>
      </c>
      <c r="D574" t="s">
        <v>102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322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590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 t="shared" si="8"/>
        <v>La Ermita</v>
      </c>
      <c r="C575">
        <v>13</v>
      </c>
      <c r="D575" t="s">
        <v>102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322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614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 t="shared" si="8"/>
        <v>La Laguna</v>
      </c>
      <c r="C576">
        <v>13</v>
      </c>
      <c r="D576" t="s">
        <v>102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322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346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 t="shared" si="8"/>
        <v>Las Uvas</v>
      </c>
      <c r="C577">
        <v>13</v>
      </c>
      <c r="D577" t="s">
        <v>102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322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646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 t="shared" si="8"/>
        <v>Los Llanitos</v>
      </c>
      <c r="C578">
        <v>13</v>
      </c>
      <c r="D578" t="s">
        <v>102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322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404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 t="shared" si="8"/>
        <v>San José</v>
      </c>
      <c r="C579">
        <v>13</v>
      </c>
      <c r="D579" t="s">
        <v>102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322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739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 t="shared" si="8"/>
        <v>Atalaya (Cabecera)</v>
      </c>
      <c r="C580">
        <v>9</v>
      </c>
      <c r="D580" t="s">
        <v>114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197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198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 t="shared" si="8"/>
        <v>El Barrito</v>
      </c>
      <c r="C581">
        <v>9</v>
      </c>
      <c r="D581" t="s">
        <v>114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197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390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 t="shared" si="8"/>
        <v>La Montañuela</v>
      </c>
      <c r="C582">
        <v>9</v>
      </c>
      <c r="D582" t="s">
        <v>114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197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621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 t="shared" si="8"/>
        <v>La Carrillo</v>
      </c>
      <c r="C583">
        <v>9</v>
      </c>
      <c r="D583" t="s">
        <v>114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197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609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 t="shared" si="8"/>
        <v>San Antonio</v>
      </c>
      <c r="C584">
        <v>9</v>
      </c>
      <c r="D584" t="s">
        <v>114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197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215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 t="shared" si="8"/>
        <v>Calobre (Cabecera)</v>
      </c>
      <c r="C585">
        <v>9</v>
      </c>
      <c r="D585" t="s">
        <v>114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435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436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 t="shared" si="8"/>
        <v>Barnizal</v>
      </c>
      <c r="C586">
        <v>9</v>
      </c>
      <c r="D586" t="s">
        <v>114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435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459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 t="shared" ref="B587:B650" si="9">+N587</f>
        <v>Chitra</v>
      </c>
      <c r="C587">
        <v>9</v>
      </c>
      <c r="D587" t="s">
        <v>114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435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503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 t="shared" si="9"/>
        <v>El Cocla</v>
      </c>
      <c r="C588">
        <v>9</v>
      </c>
      <c r="D588" t="s">
        <v>114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435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536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 t="shared" si="9"/>
        <v>El Potrero</v>
      </c>
      <c r="C589">
        <v>9</v>
      </c>
      <c r="D589" t="s">
        <v>114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435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565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 t="shared" si="9"/>
        <v>La Laguna</v>
      </c>
      <c r="C590">
        <v>9</v>
      </c>
      <c r="D590" t="s">
        <v>114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435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346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 t="shared" si="9"/>
        <v>La Raya de Calobre</v>
      </c>
      <c r="C591">
        <v>9</v>
      </c>
      <c r="D591" t="s">
        <v>114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435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624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 t="shared" si="9"/>
        <v>La Tetilla</v>
      </c>
      <c r="C592">
        <v>9</v>
      </c>
      <c r="D592" t="s">
        <v>114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435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626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 t="shared" si="9"/>
        <v>La Yeguada</v>
      </c>
      <c r="C593">
        <v>9</v>
      </c>
      <c r="D593" t="s">
        <v>114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435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630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 t="shared" si="9"/>
        <v>Las Guías</v>
      </c>
      <c r="C594">
        <v>9</v>
      </c>
      <c r="D594" t="s">
        <v>114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435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639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 t="shared" si="9"/>
        <v>Monjarás</v>
      </c>
      <c r="C595">
        <v>9</v>
      </c>
      <c r="D595" t="s">
        <v>114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435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672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 t="shared" si="9"/>
        <v>San José</v>
      </c>
      <c r="C596">
        <v>9</v>
      </c>
      <c r="D596" t="s">
        <v>114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435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739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 t="shared" si="9"/>
        <v>Cañazas (Cabecera)</v>
      </c>
      <c r="C597">
        <v>9</v>
      </c>
      <c r="D597" t="s">
        <v>114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284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285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 t="shared" si="9"/>
        <v>Cerro Plata</v>
      </c>
      <c r="C598">
        <v>9</v>
      </c>
      <c r="D598" t="s">
        <v>114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284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497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 t="shared" si="9"/>
        <v>El Picador</v>
      </c>
      <c r="C599">
        <v>9</v>
      </c>
      <c r="D599" t="s">
        <v>114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284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561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 t="shared" si="9"/>
        <v>Los Valles</v>
      </c>
      <c r="C600">
        <v>9</v>
      </c>
      <c r="D600" t="s">
        <v>114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284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664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 t="shared" si="9"/>
        <v>San José</v>
      </c>
      <c r="C601">
        <v>9</v>
      </c>
      <c r="D601" t="s">
        <v>114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284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739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 t="shared" si="9"/>
        <v>San Marcelo</v>
      </c>
      <c r="C602">
        <v>9</v>
      </c>
      <c r="D602" t="s">
        <v>114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284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742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 t="shared" si="9"/>
        <v>El Aromillo</v>
      </c>
      <c r="C603">
        <v>9</v>
      </c>
      <c r="D603" t="s">
        <v>114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284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524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 t="shared" si="9"/>
        <v>Las Cruces</v>
      </c>
      <c r="C604">
        <v>9</v>
      </c>
      <c r="D604" t="s">
        <v>114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284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636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 t="shared" si="9"/>
        <v>La Mesa (Cabecera)</v>
      </c>
      <c r="C605">
        <v>9</v>
      </c>
      <c r="D605" t="s">
        <v>114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238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239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 t="shared" si="9"/>
        <v>Bisvalles</v>
      </c>
      <c r="C606">
        <v>9</v>
      </c>
      <c r="D606" t="s">
        <v>114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238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465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 t="shared" si="9"/>
        <v>Boró</v>
      </c>
      <c r="C607">
        <v>9</v>
      </c>
      <c r="D607" t="s">
        <v>114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238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469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 t="shared" si="9"/>
        <v>Llano Grande</v>
      </c>
      <c r="C608">
        <v>9</v>
      </c>
      <c r="D608" t="s">
        <v>114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238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651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 t="shared" si="9"/>
        <v>San Bartolo</v>
      </c>
      <c r="C609">
        <v>9</v>
      </c>
      <c r="D609" t="s">
        <v>114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238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737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 t="shared" si="9"/>
        <v>Los Milagros</v>
      </c>
      <c r="C610">
        <v>9</v>
      </c>
      <c r="D610" t="s">
        <v>114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238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356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 t="shared" si="9"/>
        <v>El Higo</v>
      </c>
      <c r="C611">
        <v>9</v>
      </c>
      <c r="D611" t="s">
        <v>114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238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323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 t="shared" si="9"/>
        <v>Las Palmas (Cabecera)</v>
      </c>
      <c r="C612">
        <v>9</v>
      </c>
      <c r="D612" t="s">
        <v>114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308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309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 t="shared" si="9"/>
        <v>Cerro de Casa</v>
      </c>
      <c r="C613">
        <v>9</v>
      </c>
      <c r="D613" t="s">
        <v>114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308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491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 t="shared" si="9"/>
        <v>Corozal</v>
      </c>
      <c r="C614">
        <v>9</v>
      </c>
      <c r="D614" t="s">
        <v>114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308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389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 t="shared" si="9"/>
        <v>El María</v>
      </c>
      <c r="C615">
        <v>9</v>
      </c>
      <c r="D615" t="s">
        <v>114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308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551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 t="shared" si="9"/>
        <v>El Prado</v>
      </c>
      <c r="C616">
        <v>9</v>
      </c>
      <c r="D616" t="s">
        <v>114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308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566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 t="shared" si="9"/>
        <v>El Rincón</v>
      </c>
      <c r="C617">
        <v>9</v>
      </c>
      <c r="D617" t="s">
        <v>114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308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570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 t="shared" si="9"/>
        <v>Lolá</v>
      </c>
      <c r="C618">
        <v>9</v>
      </c>
      <c r="D618" t="s">
        <v>114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308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654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 t="shared" si="9"/>
        <v>Pixvae</v>
      </c>
      <c r="C619">
        <v>9</v>
      </c>
      <c r="D619" t="s">
        <v>114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308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699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 t="shared" si="9"/>
        <v>Puerto Vidal</v>
      </c>
      <c r="C620">
        <v>9</v>
      </c>
      <c r="D620" t="s">
        <v>114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308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710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 t="shared" si="9"/>
        <v>San Martín de Porres</v>
      </c>
      <c r="C621">
        <v>9</v>
      </c>
      <c r="D621" t="s">
        <v>114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308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180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 t="shared" si="9"/>
        <v>Viguí</v>
      </c>
      <c r="C622">
        <v>9</v>
      </c>
      <c r="D622" t="s">
        <v>114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308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779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 t="shared" si="9"/>
        <v>Zapotillo</v>
      </c>
      <c r="C623">
        <v>9</v>
      </c>
      <c r="D623" t="s">
        <v>114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308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784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 t="shared" si="9"/>
        <v>Manuel E. Amador Terrero</v>
      </c>
      <c r="C624">
        <v>9</v>
      </c>
      <c r="D624" t="s">
        <v>114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308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666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 t="shared" si="9"/>
        <v>Montijo (Cabecera)</v>
      </c>
      <c r="C625">
        <v>9</v>
      </c>
      <c r="D625" t="s">
        <v>114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302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312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 t="shared" si="9"/>
        <v>Gobernadora</v>
      </c>
      <c r="C626">
        <v>9</v>
      </c>
      <c r="D626" t="s">
        <v>114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302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581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 t="shared" si="9"/>
        <v>La Garceana</v>
      </c>
      <c r="C627">
        <v>9</v>
      </c>
      <c r="D627" t="s">
        <v>114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302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617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 t="shared" si="9"/>
        <v>Leones</v>
      </c>
      <c r="C628">
        <v>9</v>
      </c>
      <c r="D628" t="s">
        <v>114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302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351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 t="shared" si="9"/>
        <v>Pilón</v>
      </c>
      <c r="C629">
        <v>9</v>
      </c>
      <c r="D629" t="s">
        <v>114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302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420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 t="shared" si="9"/>
        <v>Cébaco</v>
      </c>
      <c r="C630">
        <v>9</v>
      </c>
      <c r="D630" t="s">
        <v>114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302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490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 t="shared" si="9"/>
        <v>Costa Hermosa</v>
      </c>
      <c r="C631">
        <v>9</v>
      </c>
      <c r="D631" t="s">
        <v>114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302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303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 t="shared" si="9"/>
        <v>Unión del Norte</v>
      </c>
      <c r="C632">
        <v>9</v>
      </c>
      <c r="D632" t="s">
        <v>114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302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770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 t="shared" si="9"/>
        <v>Río de Jesús (Cabecera)</v>
      </c>
      <c r="C633">
        <v>9</v>
      </c>
      <c r="D633" t="s">
        <v>114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363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364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 t="shared" si="9"/>
        <v>Las Huacas</v>
      </c>
      <c r="C634">
        <v>9</v>
      </c>
      <c r="D634" t="s">
        <v>114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363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640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 t="shared" si="9"/>
        <v>Los Castillos</v>
      </c>
      <c r="C635">
        <v>9</v>
      </c>
      <c r="D635" t="s">
        <v>114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363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658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 t="shared" si="9"/>
        <v>Utirá</v>
      </c>
      <c r="C636">
        <v>9</v>
      </c>
      <c r="D636" t="s">
        <v>114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363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773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 t="shared" si="9"/>
        <v>Catorce de Noviembre</v>
      </c>
      <c r="C637">
        <v>9</v>
      </c>
      <c r="D637" t="s">
        <v>114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363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488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 t="shared" si="9"/>
        <v>San Francisco (Cabecera)</v>
      </c>
      <c r="C638">
        <v>9</v>
      </c>
      <c r="D638" t="s">
        <v>114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118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264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 t="shared" si="9"/>
        <v>Corral Falso</v>
      </c>
      <c r="C639">
        <v>9</v>
      </c>
      <c r="D639" t="s">
        <v>114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118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512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 t="shared" si="9"/>
        <v>Los Hatillos</v>
      </c>
      <c r="C640">
        <v>9</v>
      </c>
      <c r="D640" t="s">
        <v>114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118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661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 t="shared" si="9"/>
        <v>Remance</v>
      </c>
      <c r="C641">
        <v>9</v>
      </c>
      <c r="D641" t="s">
        <v>114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118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721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 t="shared" si="9"/>
        <v>San Juan</v>
      </c>
      <c r="C642">
        <v>9</v>
      </c>
      <c r="D642" t="s">
        <v>114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118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178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 t="shared" si="9"/>
        <v>San José</v>
      </c>
      <c r="C643">
        <v>9</v>
      </c>
      <c r="D643" t="s">
        <v>114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118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739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 t="shared" si="9"/>
        <v>Santa Fe (Cabecera)</v>
      </c>
      <c r="C644">
        <v>9</v>
      </c>
      <c r="D644" t="s">
        <v>114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181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182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 t="shared" si="9"/>
        <v>Calovébora</v>
      </c>
      <c r="C645">
        <v>9</v>
      </c>
      <c r="D645" t="s">
        <v>114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181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479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 t="shared" si="9"/>
        <v>El Alto</v>
      </c>
      <c r="C646">
        <v>9</v>
      </c>
      <c r="D646" t="s">
        <v>114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181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523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 t="shared" si="9"/>
        <v>El Cuay</v>
      </c>
      <c r="C647">
        <v>9</v>
      </c>
      <c r="D647" t="s">
        <v>114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181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540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 t="shared" si="9"/>
        <v>El Pantano</v>
      </c>
      <c r="C648">
        <v>9</v>
      </c>
      <c r="D648" t="s">
        <v>114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181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556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 t="shared" si="9"/>
        <v>Gatú o Gatucito</v>
      </c>
      <c r="C649">
        <v>9</v>
      </c>
      <c r="D649" t="s">
        <v>114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181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579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 t="shared" si="9"/>
        <v>Río Luis</v>
      </c>
      <c r="C650">
        <v>9</v>
      </c>
      <c r="D650" t="s">
        <v>114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181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728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 t="shared" ref="B651:B684" si="10">+N651</f>
        <v>Rubén Cantú</v>
      </c>
      <c r="C651">
        <v>9</v>
      </c>
      <c r="D651" t="s">
        <v>114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181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731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 t="shared" si="10"/>
        <v>Santiago (Cabecera)</v>
      </c>
      <c r="C652">
        <v>9</v>
      </c>
      <c r="D652" t="s">
        <v>114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115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116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 t="shared" si="10"/>
        <v>La Colorada</v>
      </c>
      <c r="C653">
        <v>9</v>
      </c>
      <c r="D653" t="s">
        <v>114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115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257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 t="shared" si="10"/>
        <v>La Peña</v>
      </c>
      <c r="C654">
        <v>9</v>
      </c>
      <c r="D654" t="s">
        <v>114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115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216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 t="shared" si="10"/>
        <v>La Raya de Santa María</v>
      </c>
      <c r="C655">
        <v>9</v>
      </c>
      <c r="D655" t="s">
        <v>114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115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625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 t="shared" si="10"/>
        <v>Ponuga</v>
      </c>
      <c r="C656">
        <v>9</v>
      </c>
      <c r="D656" t="s">
        <v>114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115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272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 t="shared" si="10"/>
        <v>San Pedro del Espino</v>
      </c>
      <c r="C657">
        <v>9</v>
      </c>
      <c r="D657" t="s">
        <v>114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115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294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 t="shared" si="10"/>
        <v>Canto del Llano</v>
      </c>
      <c r="C658">
        <v>9</v>
      </c>
      <c r="D658" t="s">
        <v>114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115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184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 t="shared" si="10"/>
        <v>Los Algarrobos</v>
      </c>
      <c r="C659">
        <v>9</v>
      </c>
      <c r="D659" t="s">
        <v>114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115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205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 t="shared" si="10"/>
        <v>Carlos Santana Ávila</v>
      </c>
      <c r="C660">
        <v>9</v>
      </c>
      <c r="D660" t="s">
        <v>114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115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384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 t="shared" si="10"/>
        <v>Edwin Fábrega</v>
      </c>
      <c r="C661">
        <v>9</v>
      </c>
      <c r="D661" t="s">
        <v>114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115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261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 t="shared" si="10"/>
        <v>San Martín de Porres</v>
      </c>
      <c r="C662">
        <v>9</v>
      </c>
      <c r="D662" t="s">
        <v>114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115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180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 t="shared" si="10"/>
        <v>Urracá</v>
      </c>
      <c r="C663">
        <v>9</v>
      </c>
      <c r="D663" t="s">
        <v>114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115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772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 t="shared" si="10"/>
        <v>Rodrigo Luque</v>
      </c>
      <c r="C664">
        <v>9</v>
      </c>
      <c r="D664" t="s">
        <v>114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115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176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 t="shared" si="10"/>
        <v>Nuevo Santiago</v>
      </c>
      <c r="C665">
        <v>9</v>
      </c>
      <c r="D665" t="s">
        <v>114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115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200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 t="shared" si="10"/>
        <v>Santiago Este</v>
      </c>
      <c r="C666">
        <v>9</v>
      </c>
      <c r="D666" t="s">
        <v>114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115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750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 t="shared" si="10"/>
        <v>Santiago Sur</v>
      </c>
      <c r="C667">
        <v>9</v>
      </c>
      <c r="D667" t="s">
        <v>114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115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751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 t="shared" si="10"/>
        <v>Soná (Cabecera)</v>
      </c>
      <c r="C668">
        <v>9</v>
      </c>
      <c r="D668" t="s">
        <v>114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186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187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 t="shared" si="10"/>
        <v>Bahía Honda</v>
      </c>
      <c r="C669">
        <v>9</v>
      </c>
      <c r="D669" t="s">
        <v>114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186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379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 t="shared" si="10"/>
        <v>Calidonia</v>
      </c>
      <c r="C670">
        <v>9</v>
      </c>
      <c r="D670" t="s">
        <v>114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186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478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 t="shared" si="10"/>
        <v>Cativé</v>
      </c>
      <c r="C671">
        <v>9</v>
      </c>
      <c r="D671" t="s">
        <v>114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186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487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 t="shared" si="10"/>
        <v>El Marañón</v>
      </c>
      <c r="C672">
        <v>9</v>
      </c>
      <c r="D672" t="s">
        <v>114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186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324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 t="shared" si="10"/>
        <v>Guarumal</v>
      </c>
      <c r="C673">
        <v>9</v>
      </c>
      <c r="D673" t="s">
        <v>114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186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396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 t="shared" si="10"/>
        <v>La Soledad</v>
      </c>
      <c r="C674">
        <v>9</v>
      </c>
      <c r="D674" t="s">
        <v>114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186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305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 t="shared" si="10"/>
        <v>Quebrada de Oro</v>
      </c>
      <c r="C675">
        <v>9</v>
      </c>
      <c r="D675" t="s">
        <v>114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186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715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 t="shared" si="10"/>
        <v>Río Grande</v>
      </c>
      <c r="C676">
        <v>9</v>
      </c>
      <c r="D676" t="s">
        <v>114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186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423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 t="shared" si="10"/>
        <v>Rodeo Viejo</v>
      </c>
      <c r="C677">
        <v>9</v>
      </c>
      <c r="D677" t="s">
        <v>114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186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428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 t="shared" si="10"/>
        <v>Hicaco</v>
      </c>
      <c r="C678">
        <v>9</v>
      </c>
      <c r="D678" t="s">
        <v>114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186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398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 t="shared" si="10"/>
        <v>La Trinchera</v>
      </c>
      <c r="C679">
        <v>9</v>
      </c>
      <c r="D679" t="s">
        <v>114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186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327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 t="shared" si="10"/>
        <v>Llano de Catival o Mariato (Cabecera)</v>
      </c>
      <c r="C680">
        <v>9</v>
      </c>
      <c r="D680" t="s">
        <v>114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242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243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 t="shared" si="10"/>
        <v>Arenas</v>
      </c>
      <c r="C681">
        <v>9</v>
      </c>
      <c r="D681" t="s">
        <v>114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242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455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 t="shared" si="10"/>
        <v>El Cacao</v>
      </c>
      <c r="C682">
        <v>9</v>
      </c>
      <c r="D682" t="s">
        <v>114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242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528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 t="shared" si="10"/>
        <v>Quebro</v>
      </c>
      <c r="C683">
        <v>9</v>
      </c>
      <c r="D683" t="s">
        <v>114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242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719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 t="shared" si="10"/>
        <v>Tebario</v>
      </c>
      <c r="C684">
        <v>9</v>
      </c>
      <c r="D684" t="s">
        <v>114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242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371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2020-06-12T22:44:09Z</dcterms:modified>
  <cp:category/>
  <cp:contentStatus/>
</cp:coreProperties>
</file>